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65" activeTab="0"/>
  </bookViews>
  <sheets>
    <sheet name="CARATULA" sheetId="1" r:id="rId1"/>
    <sheet name="DATOS a DIC_2017" sheetId="2" r:id="rId2"/>
  </sheets>
  <definedNames/>
  <calcPr fullCalcOnLoad="1"/>
</workbook>
</file>

<file path=xl/sharedStrings.xml><?xml version="1.0" encoding="utf-8"?>
<sst xmlns="http://schemas.openxmlformats.org/spreadsheetml/2006/main" count="245" uniqueCount="48">
  <si>
    <t>CARGA TRANSFERIDA FRENTE NO CONCESIONADO</t>
  </si>
  <si>
    <t>Carga General Fraccionada</t>
  </si>
  <si>
    <t>Contenedorizada</t>
  </si>
  <si>
    <t>Total</t>
  </si>
  <si>
    <t>(Definicción D.S 104)</t>
  </si>
  <si>
    <t>Graneles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</si>
  <si>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</si>
  <si>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</si>
  <si>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</si>
  <si>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</si>
  <si>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</si>
  <si>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</si>
  <si>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</si>
  <si>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</si>
  <si>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</si>
  <si>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</si>
  <si>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</si>
  <si>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</si>
  <si>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</si>
  <si>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CARGA TRANSFERIDA FRENTE CONCESIONADO</t>
  </si>
  <si>
    <t>PARAMETROS ATENCION A CLIENTE FRENTE NO CONCESIONADO</t>
  </si>
  <si>
    <t>Valores Mensuales</t>
  </si>
  <si>
    <t>horas de Ocupación de Naves</t>
  </si>
  <si>
    <t>Número de Naves</t>
  </si>
  <si>
    <t>Tiempo de Espera</t>
  </si>
  <si>
    <t>PARAMETROS ATENCION A CLIENTE FRENTE CONCESIONADO</t>
  </si>
  <si>
    <t>Velocidad de Transferencia</t>
  </si>
  <si>
    <t>Multioperado</t>
  </si>
  <si>
    <t>Concesionario</t>
  </si>
  <si>
    <t>CARGA TRANSFERIDA ACUMULADA FRENTE NO CONCESIONADO</t>
  </si>
  <si>
    <t>(Definicción D.S 104) Valores Acumulado</t>
  </si>
  <si>
    <t>Acumulado</t>
  </si>
  <si>
    <t>Valores Acumulados</t>
  </si>
  <si>
    <t>CARGA TRANSFERIDA TOTAL PUERTO</t>
  </si>
  <si>
    <t>PARAMETROS ATENCION A CLIENTE FRENTE TOTAL PUERTO</t>
  </si>
  <si>
    <t>Fecha                            :</t>
  </si>
  <si>
    <t>Versión                         :</t>
  </si>
  <si>
    <t>Fuente de la información :</t>
  </si>
  <si>
    <t>SEP</t>
  </si>
  <si>
    <t>Variación</t>
  </si>
  <si>
    <t>Granel</t>
  </si>
  <si>
    <t>Porcentual</t>
  </si>
  <si>
    <t>AÑOS 2004 - DIC_2017</t>
  </si>
  <si>
    <t>1_17</t>
  </si>
  <si>
    <t>Transferencia de Carga diciembre 2016 versus diciembre 2017</t>
  </si>
  <si>
    <t>ESTADISTICAS PUERTO MONTT</t>
  </si>
  <si>
    <t>EMPRESA PORTUARIA PUERTO MONTT</t>
  </si>
  <si>
    <t>Horas de Ocupación de Naves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</si>
</sst>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d\ &quot;de&quot;\ mmmm\ &quot;de&quot;\ yyyy"/>
    <numFmt numFmtId="174" formatCode="_-* #,##0.00\ _€_-;\-* #,##0.00\ _€_-;_-* &quot;-&quot;??\ _€_-;_-@_-"/>
    <numFmt numFmtId="175" formatCode="0.0%"/>
    <numFmt numFmtId="176" formatCode="_-* #,##0\ _€_-;\-* #,##0\ _€_-;_-* &quot;-&quot;??\ _€_-;_-@_-"/>
    <numFmt numFmtId="177" formatCode="#,##0.000"/>
    <numFmt numFmtId="178" formatCode="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54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73" fontId="3" fillId="33" borderId="0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41" fillId="0" borderId="0" xfId="0" applyFont="1" applyAlignment="1">
      <alignment/>
    </xf>
    <xf numFmtId="3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3" fontId="41" fillId="0" borderId="20" xfId="0" applyNumberFormat="1" applyFont="1" applyBorder="1" applyAlignment="1">
      <alignment/>
    </xf>
    <xf numFmtId="3" fontId="41" fillId="0" borderId="21" xfId="0" applyNumberFormat="1" applyFont="1" applyBorder="1" applyAlignment="1">
      <alignment/>
    </xf>
    <xf numFmtId="3" fontId="41" fillId="0" borderId="10" xfId="0" applyNumberFormat="1" applyFont="1" applyBorder="1" applyAlignment="1">
      <alignment/>
    </xf>
    <xf numFmtId="3" fontId="41" fillId="0" borderId="22" xfId="0" applyNumberFormat="1" applyFont="1" applyBorder="1" applyAlignment="1">
      <alignment/>
    </xf>
    <xf numFmtId="3" fontId="41" fillId="0" borderId="12" xfId="0" applyNumberFormat="1" applyFont="1" applyBorder="1" applyAlignment="1">
      <alignment/>
    </xf>
    <xf numFmtId="3" fontId="41" fillId="0" borderId="23" xfId="0" applyNumberFormat="1" applyFont="1" applyBorder="1" applyAlignment="1">
      <alignment/>
    </xf>
    <xf numFmtId="3" fontId="41" fillId="0" borderId="24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1" fillId="0" borderId="17" xfId="0" applyNumberFormat="1" applyFont="1" applyBorder="1" applyAlignment="1">
      <alignment/>
    </xf>
    <xf numFmtId="3" fontId="41" fillId="0" borderId="15" xfId="0" applyNumberFormat="1" applyFont="1" applyBorder="1" applyAlignment="1">
      <alignment/>
    </xf>
    <xf numFmtId="3" fontId="41" fillId="0" borderId="25" xfId="0" applyNumberFormat="1" applyFont="1" applyBorder="1" applyAlignment="1">
      <alignment/>
    </xf>
    <xf numFmtId="3" fontId="41" fillId="0" borderId="26" xfId="0" applyNumberFormat="1" applyFont="1" applyBorder="1" applyAlignment="1">
      <alignment/>
    </xf>
    <xf numFmtId="3" fontId="41" fillId="0" borderId="27" xfId="0" applyNumberFormat="1" applyFont="1" applyBorder="1" applyAlignment="1">
      <alignment/>
    </xf>
    <xf numFmtId="0" fontId="41" fillId="0" borderId="28" xfId="0" applyFont="1" applyBorder="1" applyAlignment="1">
      <alignment/>
    </xf>
    <xf numFmtId="172" fontId="41" fillId="0" borderId="29" xfId="0" applyNumberFormat="1" applyFont="1" applyBorder="1" applyAlignment="1">
      <alignment/>
    </xf>
    <xf numFmtId="172" fontId="41" fillId="0" borderId="30" xfId="0" applyNumberFormat="1" applyFont="1" applyBorder="1" applyAlignment="1">
      <alignment/>
    </xf>
    <xf numFmtId="172" fontId="41" fillId="0" borderId="31" xfId="0" applyNumberFormat="1" applyFont="1" applyBorder="1" applyAlignment="1">
      <alignment/>
    </xf>
    <xf numFmtId="0" fontId="41" fillId="0" borderId="32" xfId="0" applyFont="1" applyBorder="1" applyAlignment="1">
      <alignment/>
    </xf>
    <xf numFmtId="172" fontId="41" fillId="0" borderId="33" xfId="0" applyNumberFormat="1" applyFont="1" applyBorder="1" applyAlignment="1">
      <alignment/>
    </xf>
    <xf numFmtId="172" fontId="41" fillId="0" borderId="34" xfId="0" applyNumberFormat="1" applyFont="1" applyBorder="1" applyAlignment="1">
      <alignment/>
    </xf>
    <xf numFmtId="172" fontId="41" fillId="0" borderId="35" xfId="0" applyNumberFormat="1" applyFont="1" applyBorder="1" applyAlignment="1">
      <alignment/>
    </xf>
    <xf numFmtId="3" fontId="41" fillId="0" borderId="36" xfId="0" applyNumberFormat="1" applyFont="1" applyBorder="1" applyAlignment="1">
      <alignment/>
    </xf>
    <xf numFmtId="3" fontId="41" fillId="0" borderId="37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3" fontId="41" fillId="0" borderId="39" xfId="0" applyNumberFormat="1" applyFont="1" applyBorder="1" applyAlignment="1">
      <alignment/>
    </xf>
    <xf numFmtId="3" fontId="41" fillId="0" borderId="40" xfId="0" applyNumberFormat="1" applyFont="1" applyBorder="1" applyAlignment="1">
      <alignment/>
    </xf>
    <xf numFmtId="3" fontId="41" fillId="0" borderId="41" xfId="0" applyNumberFormat="1" applyFont="1" applyBorder="1" applyAlignment="1">
      <alignment/>
    </xf>
    <xf numFmtId="171" fontId="41" fillId="0" borderId="0" xfId="47" applyFont="1" applyAlignment="1">
      <alignment horizontal="left"/>
    </xf>
    <xf numFmtId="0" fontId="21" fillId="0" borderId="0" xfId="0" applyFont="1" applyAlignment="1">
      <alignment/>
    </xf>
    <xf numFmtId="0" fontId="42" fillId="0" borderId="0" xfId="0" applyFont="1" applyAlignment="1">
      <alignment/>
    </xf>
    <xf numFmtId="0" fontId="43" fillId="34" borderId="0" xfId="0" applyFont="1" applyFill="1" applyAlignment="1">
      <alignment/>
    </xf>
    <xf numFmtId="0" fontId="21" fillId="0" borderId="42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8" xfId="0" applyFont="1" applyBorder="1" applyAlignment="1">
      <alignment horizontal="center"/>
    </xf>
    <xf numFmtId="0" fontId="21" fillId="0" borderId="43" xfId="0" applyFont="1" applyBorder="1" applyAlignment="1">
      <alignment/>
    </xf>
    <xf numFmtId="0" fontId="21" fillId="0" borderId="44" xfId="0" applyFont="1" applyBorder="1" applyAlignment="1">
      <alignment/>
    </xf>
    <xf numFmtId="0" fontId="21" fillId="0" borderId="38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45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10" fontId="43" fillId="35" borderId="0" xfId="0" applyNumberFormat="1" applyFont="1" applyFill="1" applyAlignment="1">
      <alignment/>
    </xf>
    <xf numFmtId="0" fontId="21" fillId="0" borderId="4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52" xfId="0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5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1" fillId="0" borderId="5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55" xfId="0" applyFont="1" applyBorder="1" applyAlignment="1">
      <alignment/>
    </xf>
    <xf numFmtId="0" fontId="21" fillId="0" borderId="56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32" xfId="0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57" xfId="0" applyNumberFormat="1" applyFont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58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44" xfId="0" applyFont="1" applyBorder="1" applyAlignment="1">
      <alignment/>
    </xf>
    <xf numFmtId="0" fontId="21" fillId="0" borderId="59" xfId="0" applyFont="1" applyBorder="1" applyAlignment="1">
      <alignment horizontal="center"/>
    </xf>
    <xf numFmtId="0" fontId="21" fillId="0" borderId="36" xfId="0" applyFont="1" applyBorder="1" applyAlignment="1">
      <alignment/>
    </xf>
    <xf numFmtId="3" fontId="21" fillId="0" borderId="60" xfId="0" applyNumberFormat="1" applyFont="1" applyBorder="1" applyAlignment="1">
      <alignment/>
    </xf>
    <xf numFmtId="0" fontId="41" fillId="0" borderId="0" xfId="0" applyFont="1" applyBorder="1" applyAlignment="1">
      <alignment/>
    </xf>
    <xf numFmtId="3" fontId="41" fillId="0" borderId="16" xfId="0" applyNumberFormat="1" applyFont="1" applyBorder="1" applyAlignment="1">
      <alignment/>
    </xf>
    <xf numFmtId="3" fontId="41" fillId="0" borderId="61" xfId="0" applyNumberFormat="1" applyFont="1" applyBorder="1" applyAlignment="1">
      <alignment/>
    </xf>
    <xf numFmtId="3" fontId="41" fillId="0" borderId="54" xfId="0" applyNumberFormat="1" applyFont="1" applyBorder="1" applyAlignment="1">
      <alignment/>
    </xf>
    <xf numFmtId="172" fontId="41" fillId="0" borderId="51" xfId="0" applyNumberFormat="1" applyFont="1" applyBorder="1" applyAlignment="1">
      <alignment/>
    </xf>
    <xf numFmtId="172" fontId="41" fillId="0" borderId="60" xfId="0" applyNumberFormat="1" applyFont="1" applyBorder="1" applyAlignment="1">
      <alignment/>
    </xf>
    <xf numFmtId="172" fontId="41" fillId="0" borderId="53" xfId="0" applyNumberFormat="1" applyFont="1" applyBorder="1" applyAlignment="1">
      <alignment/>
    </xf>
    <xf numFmtId="0" fontId="41" fillId="36" borderId="0" xfId="0" applyFont="1" applyFill="1" applyAlignment="1">
      <alignment/>
    </xf>
    <xf numFmtId="0" fontId="21" fillId="37" borderId="47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3" fontId="41" fillId="0" borderId="21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41" fillId="0" borderId="38" xfId="0" applyFont="1" applyBorder="1" applyAlignment="1">
      <alignment/>
    </xf>
    <xf numFmtId="0" fontId="21" fillId="0" borderId="44" xfId="0" applyFont="1" applyBorder="1" applyAlignment="1">
      <alignment horizontal="center"/>
    </xf>
    <xf numFmtId="0" fontId="21" fillId="0" borderId="6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72" fontId="41" fillId="0" borderId="62" xfId="0" applyNumberFormat="1" applyFont="1" applyBorder="1" applyAlignment="1">
      <alignment/>
    </xf>
    <xf numFmtId="178" fontId="41" fillId="0" borderId="0" xfId="0" applyNumberFormat="1" applyFont="1" applyFill="1" applyBorder="1" applyAlignment="1">
      <alignment/>
    </xf>
    <xf numFmtId="3" fontId="24" fillId="0" borderId="10" xfId="54" applyNumberFormat="1" applyFont="1" applyBorder="1">
      <alignment/>
      <protection/>
    </xf>
    <xf numFmtId="3" fontId="24" fillId="0" borderId="13" xfId="54" applyNumberFormat="1" applyFont="1" applyBorder="1">
      <alignment/>
      <protection/>
    </xf>
    <xf numFmtId="3" fontId="21" fillId="0" borderId="64" xfId="0" applyNumberFormat="1" applyFont="1" applyBorder="1" applyAlignment="1">
      <alignment/>
    </xf>
    <xf numFmtId="3" fontId="21" fillId="0" borderId="52" xfId="0" applyNumberFormat="1" applyFont="1" applyBorder="1" applyAlignment="1">
      <alignment/>
    </xf>
    <xf numFmtId="0" fontId="41" fillId="0" borderId="26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41" fillId="0" borderId="54" xfId="0" applyNumberFormat="1" applyFont="1" applyFill="1" applyBorder="1" applyAlignment="1">
      <alignment/>
    </xf>
    <xf numFmtId="3" fontId="24" fillId="0" borderId="0" xfId="0" applyNumberFormat="1" applyFont="1" applyAlignment="1">
      <alignment/>
    </xf>
    <xf numFmtId="3" fontId="24" fillId="0" borderId="0" xfId="54" applyNumberFormat="1" applyFont="1" applyBorder="1">
      <alignment/>
      <protection/>
    </xf>
    <xf numFmtId="3" fontId="24" fillId="0" borderId="11" xfId="54" applyNumberFormat="1" applyFont="1" applyBorder="1">
      <alignment/>
      <protection/>
    </xf>
    <xf numFmtId="0" fontId="21" fillId="0" borderId="65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rmal 12" xfId="53"/>
    <cellStyle name="Normal 2" xfId="54"/>
    <cellStyle name="Normal 6 2" xfId="55"/>
    <cellStyle name="Normal 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9.28125" style="0" bestFit="1" customWidth="1"/>
  </cols>
  <sheetData>
    <row r="1" spans="1:6" ht="15">
      <c r="A1" s="1"/>
      <c r="B1" s="2"/>
      <c r="C1" s="2"/>
      <c r="D1" s="2"/>
      <c r="E1" s="2"/>
      <c r="F1" s="3"/>
    </row>
    <row r="2" spans="1:6" ht="15">
      <c r="A2" s="4"/>
      <c r="B2" s="5"/>
      <c r="C2" s="5"/>
      <c r="D2" s="5"/>
      <c r="E2" s="5"/>
      <c r="F2" s="6"/>
    </row>
    <row r="3" spans="1:6" ht="15">
      <c r="A3" s="4"/>
      <c r="B3" s="5"/>
      <c r="C3" s="5"/>
      <c r="D3" s="5"/>
      <c r="E3" s="5"/>
      <c r="F3" s="6"/>
    </row>
    <row r="4" spans="1:6" ht="15">
      <c r="A4" s="4"/>
      <c r="B4" s="5"/>
      <c r="C4" s="5"/>
      <c r="D4" s="5"/>
      <c r="E4" s="5"/>
      <c r="F4" s="6"/>
    </row>
    <row r="5" spans="1:6" ht="15.75">
      <c r="A5" s="14" t="s">
        <v>45</v>
      </c>
      <c r="B5" s="8"/>
      <c r="C5" s="5"/>
      <c r="D5" s="5"/>
      <c r="E5" s="5"/>
      <c r="F5" s="6"/>
    </row>
    <row r="6" spans="1:6" ht="15.75">
      <c r="A6" s="7"/>
      <c r="B6" s="8"/>
      <c r="C6" s="5"/>
      <c r="D6" s="5"/>
      <c r="E6" s="5"/>
      <c r="F6" s="6"/>
    </row>
    <row r="7" spans="1:6" ht="15.75">
      <c r="A7" s="7"/>
      <c r="B7" s="8"/>
      <c r="C7" s="5"/>
      <c r="D7" s="5"/>
      <c r="E7" s="5"/>
      <c r="F7" s="6"/>
    </row>
    <row r="8" spans="1:6" ht="15.75">
      <c r="A8" s="7"/>
      <c r="B8" s="8"/>
      <c r="C8" s="5"/>
      <c r="D8" s="5"/>
      <c r="E8" s="5"/>
      <c r="F8" s="6"/>
    </row>
    <row r="9" spans="1:6" ht="15.75">
      <c r="A9" s="7"/>
      <c r="B9" s="8"/>
      <c r="C9" s="5"/>
      <c r="D9" s="5"/>
      <c r="E9" s="5"/>
      <c r="F9" s="6"/>
    </row>
    <row r="10" spans="1:6" ht="15.75">
      <c r="A10" s="7" t="s">
        <v>35</v>
      </c>
      <c r="B10" s="13" t="s">
        <v>42</v>
      </c>
      <c r="C10" s="5"/>
      <c r="D10" s="5"/>
      <c r="E10" s="5"/>
      <c r="F10" s="6"/>
    </row>
    <row r="11" spans="1:6" ht="15.75">
      <c r="A11" s="7"/>
      <c r="B11" s="8"/>
      <c r="C11" s="5"/>
      <c r="D11" s="5"/>
      <c r="E11" s="5"/>
      <c r="F11" s="6"/>
    </row>
    <row r="12" spans="1:6" ht="15.75">
      <c r="A12" s="7"/>
      <c r="B12" s="8"/>
      <c r="C12" s="5"/>
      <c r="D12" s="5"/>
      <c r="E12" s="5"/>
      <c r="F12" s="6"/>
    </row>
    <row r="13" spans="1:6" ht="15.75">
      <c r="A13" s="7"/>
      <c r="B13" s="8"/>
      <c r="C13" s="5"/>
      <c r="D13" s="5"/>
      <c r="E13" s="5"/>
      <c r="F13" s="6"/>
    </row>
    <row r="14" spans="1:6" ht="15.75">
      <c r="A14" s="7"/>
      <c r="B14" s="8"/>
      <c r="C14" s="5"/>
      <c r="D14" s="5"/>
      <c r="E14" s="5"/>
      <c r="F14" s="6"/>
    </row>
    <row r="15" spans="1:6" ht="15.75">
      <c r="A15" s="7" t="s">
        <v>36</v>
      </c>
      <c r="B15" s="9" t="s">
        <v>43</v>
      </c>
      <c r="C15" s="5"/>
      <c r="D15" s="5"/>
      <c r="E15" s="5"/>
      <c r="F15" s="6"/>
    </row>
    <row r="16" spans="1:6" ht="15">
      <c r="A16" s="4"/>
      <c r="B16" s="5"/>
      <c r="C16" s="5"/>
      <c r="D16" s="5"/>
      <c r="E16" s="5"/>
      <c r="F16" s="6"/>
    </row>
    <row r="17" spans="1:6" ht="15.75">
      <c r="A17" s="7" t="s">
        <v>37</v>
      </c>
      <c r="B17" s="9" t="s">
        <v>38</v>
      </c>
      <c r="C17" s="5"/>
      <c r="D17" s="5"/>
      <c r="E17" s="5"/>
      <c r="F17" s="6"/>
    </row>
    <row r="18" spans="1:6" ht="15">
      <c r="A18" s="10"/>
      <c r="B18" s="11"/>
      <c r="C18" s="11"/>
      <c r="D18" s="11"/>
      <c r="E18" s="11"/>
      <c r="F18" s="1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49"/>
  <sheetViews>
    <sheetView zoomScalePageLayoutView="0" workbookViewId="0" topLeftCell="A1">
      <selection activeCell="G14" sqref="G14"/>
    </sheetView>
  </sheetViews>
  <sheetFormatPr defaultColWidth="11.421875" defaultRowHeight="15"/>
  <cols>
    <col min="1" max="1" width="13.28125" style="15" customWidth="1"/>
    <col min="2" max="2" width="11.7109375" style="15" bestFit="1" customWidth="1"/>
    <col min="3" max="14" width="8.421875" style="15" bestFit="1" customWidth="1"/>
    <col min="15" max="15" width="8.57421875" style="15" bestFit="1" customWidth="1"/>
    <col min="16" max="16" width="12.00390625" style="15" bestFit="1" customWidth="1"/>
    <col min="17" max="29" width="6.140625" style="15" bestFit="1" customWidth="1"/>
    <col min="30" max="30" width="19.57421875" style="15" bestFit="1" customWidth="1"/>
    <col min="31" max="44" width="8.421875" style="15" bestFit="1" customWidth="1"/>
    <col min="45" max="49" width="10.140625" style="15" bestFit="1" customWidth="1"/>
    <col min="50" max="50" width="8.421875" style="15" bestFit="1" customWidth="1"/>
    <col min="51" max="54" width="10.140625" style="15" bestFit="1" customWidth="1"/>
    <col min="55" max="56" width="8.421875" style="15" bestFit="1" customWidth="1"/>
    <col min="57" max="57" width="10.140625" style="15" bestFit="1" customWidth="1"/>
    <col min="58" max="58" width="11.421875" style="15" customWidth="1"/>
    <col min="59" max="59" width="23.57421875" style="15" customWidth="1"/>
    <col min="60" max="60" width="15.8515625" style="15" customWidth="1"/>
    <col min="61" max="62" width="11.57421875" style="15" bestFit="1" customWidth="1"/>
    <col min="63" max="63" width="11.421875" style="15" customWidth="1"/>
    <col min="64" max="64" width="11.57421875" style="15" bestFit="1" customWidth="1"/>
    <col min="65" max="16384" width="11.421875" style="15" customWidth="1"/>
  </cols>
  <sheetData>
    <row r="1" ht="15">
      <c r="A1" s="50" t="s">
        <v>46</v>
      </c>
    </row>
    <row r="2" spans="57:64" ht="15.75" thickBot="1">
      <c r="BE2" s="16"/>
      <c r="BG2" s="51" t="s">
        <v>44</v>
      </c>
      <c r="BL2" s="52" t="s">
        <v>39</v>
      </c>
    </row>
    <row r="3" spans="1:64" ht="15">
      <c r="A3" s="53" t="s">
        <v>0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5"/>
      <c r="BB3" s="55"/>
      <c r="BC3" s="55"/>
      <c r="BD3" s="55"/>
      <c r="BE3" s="56"/>
      <c r="BG3" s="15" t="s">
        <v>1</v>
      </c>
      <c r="BH3" s="15" t="s">
        <v>2</v>
      </c>
      <c r="BI3" s="15" t="s">
        <v>40</v>
      </c>
      <c r="BJ3" s="15" t="s">
        <v>3</v>
      </c>
      <c r="BL3" s="52" t="s">
        <v>41</v>
      </c>
    </row>
    <row r="4" spans="1:62" ht="15.75" thickBot="1">
      <c r="A4" s="57" t="s">
        <v>4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9"/>
      <c r="BB4" s="59"/>
      <c r="BC4" s="59"/>
      <c r="BD4" s="59"/>
      <c r="BE4" s="60"/>
      <c r="BG4" s="16">
        <f>SUM(N167:N178)</f>
        <v>402142</v>
      </c>
      <c r="BH4" s="16">
        <f>SUM(AB167:AB178)</f>
        <v>0</v>
      </c>
      <c r="BI4" s="16">
        <f>SUM(AP167:AP178)</f>
        <v>425369</v>
      </c>
      <c r="BJ4" s="17">
        <f>SUM(BG4:BI4)</f>
        <v>827511</v>
      </c>
    </row>
    <row r="5" spans="1:64" ht="15">
      <c r="A5" s="61"/>
      <c r="B5" s="62" t="s">
        <v>1</v>
      </c>
      <c r="C5" s="63"/>
      <c r="D5" s="63"/>
      <c r="E5" s="63"/>
      <c r="F5" s="63"/>
      <c r="G5" s="63"/>
      <c r="H5" s="63"/>
      <c r="I5" s="64"/>
      <c r="J5" s="64"/>
      <c r="K5" s="64"/>
      <c r="L5" s="64"/>
      <c r="M5" s="64"/>
      <c r="N5" s="64"/>
      <c r="O5" s="65"/>
      <c r="P5" s="62" t="s">
        <v>2</v>
      </c>
      <c r="Q5" s="63"/>
      <c r="R5" s="63"/>
      <c r="S5" s="63"/>
      <c r="T5" s="63"/>
      <c r="U5" s="63"/>
      <c r="V5" s="63"/>
      <c r="W5" s="64"/>
      <c r="X5" s="64"/>
      <c r="Y5" s="64"/>
      <c r="Z5" s="64"/>
      <c r="AA5" s="64"/>
      <c r="AB5" s="64"/>
      <c r="AC5" s="66"/>
      <c r="AD5" s="62" t="s">
        <v>5</v>
      </c>
      <c r="AE5" s="63"/>
      <c r="AF5" s="63"/>
      <c r="AG5" s="63"/>
      <c r="AH5" s="63"/>
      <c r="AI5" s="63"/>
      <c r="AJ5" s="63"/>
      <c r="AK5" s="64"/>
      <c r="AL5" s="64"/>
      <c r="AM5" s="64"/>
      <c r="AN5" s="64"/>
      <c r="AO5" s="64"/>
      <c r="AP5" s="64"/>
      <c r="AQ5" s="65"/>
      <c r="AR5" s="62" t="s">
        <v>3</v>
      </c>
      <c r="AS5" s="63"/>
      <c r="AT5" s="63"/>
      <c r="AU5" s="63"/>
      <c r="AV5" s="63"/>
      <c r="AW5" s="63"/>
      <c r="AX5" s="63"/>
      <c r="AY5" s="18"/>
      <c r="AZ5" s="18"/>
      <c r="BA5" s="19"/>
      <c r="BB5" s="19"/>
      <c r="BC5" s="19"/>
      <c r="BD5" s="19"/>
      <c r="BE5" s="111"/>
      <c r="BG5" s="67">
        <f>+O179</f>
        <v>486680</v>
      </c>
      <c r="BH5" s="16">
        <f>+AC179</f>
        <v>0</v>
      </c>
      <c r="BI5" s="16">
        <f>+AQ179</f>
        <v>538396</v>
      </c>
      <c r="BJ5" s="131">
        <f>SUM(BG5:BI5)</f>
        <v>1025076</v>
      </c>
      <c r="BL5" s="68">
        <f>+(BJ5-BJ4)/ABS(BJ4)</f>
        <v>0.2387460710492066</v>
      </c>
    </row>
    <row r="6" spans="1:57" ht="15">
      <c r="A6" s="69" t="s">
        <v>6</v>
      </c>
      <c r="B6" s="70">
        <v>2004</v>
      </c>
      <c r="C6" s="71">
        <v>2005</v>
      </c>
      <c r="D6" s="71">
        <v>2006</v>
      </c>
      <c r="E6" s="71">
        <v>2007</v>
      </c>
      <c r="F6" s="71">
        <v>2008</v>
      </c>
      <c r="G6" s="71">
        <v>2009</v>
      </c>
      <c r="H6" s="72">
        <v>2010</v>
      </c>
      <c r="I6" s="72">
        <v>2011</v>
      </c>
      <c r="J6" s="72">
        <v>2012</v>
      </c>
      <c r="K6" s="72">
        <v>2013</v>
      </c>
      <c r="L6" s="72">
        <v>2014</v>
      </c>
      <c r="M6" s="75">
        <v>2015</v>
      </c>
      <c r="N6" s="76">
        <v>2016</v>
      </c>
      <c r="O6" s="74">
        <v>2017</v>
      </c>
      <c r="P6" s="70">
        <v>2004</v>
      </c>
      <c r="Q6" s="71">
        <v>2005</v>
      </c>
      <c r="R6" s="71">
        <v>2006</v>
      </c>
      <c r="S6" s="71">
        <v>2007</v>
      </c>
      <c r="T6" s="71">
        <v>2008</v>
      </c>
      <c r="U6" s="71">
        <v>2009</v>
      </c>
      <c r="V6" s="72">
        <v>2010</v>
      </c>
      <c r="W6" s="72">
        <v>2011</v>
      </c>
      <c r="X6" s="72">
        <v>2012</v>
      </c>
      <c r="Y6" s="72">
        <v>2013</v>
      </c>
      <c r="Z6" s="72">
        <v>2014</v>
      </c>
      <c r="AA6" s="75">
        <v>2015</v>
      </c>
      <c r="AB6" s="76">
        <v>2016</v>
      </c>
      <c r="AC6" s="74">
        <v>2017</v>
      </c>
      <c r="AD6" s="70">
        <v>2004</v>
      </c>
      <c r="AE6" s="71">
        <v>2005</v>
      </c>
      <c r="AF6" s="71">
        <v>2006</v>
      </c>
      <c r="AG6" s="71">
        <v>2007</v>
      </c>
      <c r="AH6" s="71">
        <v>2008</v>
      </c>
      <c r="AI6" s="71">
        <v>2009</v>
      </c>
      <c r="AJ6" s="72">
        <v>2010</v>
      </c>
      <c r="AK6" s="72">
        <v>2011</v>
      </c>
      <c r="AL6" s="72">
        <v>2012</v>
      </c>
      <c r="AM6" s="75">
        <v>2013</v>
      </c>
      <c r="AN6" s="75">
        <v>2014</v>
      </c>
      <c r="AO6" s="76">
        <v>2015</v>
      </c>
      <c r="AP6" s="76">
        <v>2016</v>
      </c>
      <c r="AQ6" s="74">
        <v>2017</v>
      </c>
      <c r="AR6" s="70">
        <v>2004</v>
      </c>
      <c r="AS6" s="71">
        <v>2005</v>
      </c>
      <c r="AT6" s="71">
        <v>2006</v>
      </c>
      <c r="AU6" s="71">
        <v>2007</v>
      </c>
      <c r="AV6" s="71">
        <v>2008</v>
      </c>
      <c r="AW6" s="71">
        <v>2009</v>
      </c>
      <c r="AX6" s="72">
        <v>2010</v>
      </c>
      <c r="AY6" s="71">
        <v>2011</v>
      </c>
      <c r="AZ6" s="75">
        <v>2012</v>
      </c>
      <c r="BA6" s="76">
        <v>2013</v>
      </c>
      <c r="BB6" s="75">
        <v>2014</v>
      </c>
      <c r="BC6" s="76">
        <v>2015</v>
      </c>
      <c r="BD6" s="76">
        <v>2016</v>
      </c>
      <c r="BE6" s="74">
        <v>2017</v>
      </c>
    </row>
    <row r="7" spans="1:57" ht="15">
      <c r="A7" s="77" t="s">
        <v>7</v>
      </c>
      <c r="B7" s="20">
        <v>45621</v>
      </c>
      <c r="C7" s="21">
        <v>47646</v>
      </c>
      <c r="D7" s="21">
        <v>57355</v>
      </c>
      <c r="E7" s="21">
        <v>49839</v>
      </c>
      <c r="F7" s="16">
        <v>55114</v>
      </c>
      <c r="G7" s="22">
        <v>80392</v>
      </c>
      <c r="H7" s="23">
        <v>52747</v>
      </c>
      <c r="I7" s="24">
        <v>44449</v>
      </c>
      <c r="J7" s="16">
        <v>62705</v>
      </c>
      <c r="K7" s="125">
        <v>44719</v>
      </c>
      <c r="L7" s="124">
        <v>66410</v>
      </c>
      <c r="M7" s="124">
        <v>43584</v>
      </c>
      <c r="N7" s="124">
        <v>23281</v>
      </c>
      <c r="O7" s="26">
        <v>36156</v>
      </c>
      <c r="P7" s="20">
        <v>0</v>
      </c>
      <c r="Q7" s="21">
        <v>0</v>
      </c>
      <c r="R7" s="21">
        <v>0</v>
      </c>
      <c r="S7" s="21">
        <v>0</v>
      </c>
      <c r="T7" s="16">
        <v>0</v>
      </c>
      <c r="U7" s="22">
        <v>0</v>
      </c>
      <c r="V7" s="23">
        <v>0</v>
      </c>
      <c r="W7" s="24">
        <v>0</v>
      </c>
      <c r="X7" s="16">
        <v>0</v>
      </c>
      <c r="Y7" s="22">
        <v>0</v>
      </c>
      <c r="Z7" s="23">
        <v>0</v>
      </c>
      <c r="AA7" s="16">
        <v>0</v>
      </c>
      <c r="AB7" s="28">
        <v>0</v>
      </c>
      <c r="AC7" s="26">
        <v>0</v>
      </c>
      <c r="AD7" s="20">
        <v>21880</v>
      </c>
      <c r="AE7" s="21">
        <v>47071</v>
      </c>
      <c r="AF7" s="21">
        <v>22166</v>
      </c>
      <c r="AG7" s="21">
        <v>31454</v>
      </c>
      <c r="AH7" s="16">
        <v>66288</v>
      </c>
      <c r="AI7" s="22">
        <v>46789</v>
      </c>
      <c r="AJ7" s="23">
        <v>15998</v>
      </c>
      <c r="AK7" s="24">
        <v>26163</v>
      </c>
      <c r="AL7" s="16">
        <v>47473</v>
      </c>
      <c r="AM7" s="125">
        <v>97578</v>
      </c>
      <c r="AN7" s="132">
        <v>28623</v>
      </c>
      <c r="AO7" s="125">
        <v>8995</v>
      </c>
      <c r="AP7" s="125">
        <v>20158</v>
      </c>
      <c r="AQ7" s="26">
        <v>32941</v>
      </c>
      <c r="AR7" s="20">
        <f aca="true" t="shared" si="0" ref="AR7:BE18">+AD7+P7+B7</f>
        <v>67501</v>
      </c>
      <c r="AS7" s="21">
        <f t="shared" si="0"/>
        <v>94717</v>
      </c>
      <c r="AT7" s="21">
        <f t="shared" si="0"/>
        <v>79521</v>
      </c>
      <c r="AU7" s="21">
        <f t="shared" si="0"/>
        <v>81293</v>
      </c>
      <c r="AV7" s="16">
        <f aca="true" t="shared" si="1" ref="AV7:BE7">+F7+T7+AH7</f>
        <v>121402</v>
      </c>
      <c r="AW7" s="22">
        <f t="shared" si="1"/>
        <v>127181</v>
      </c>
      <c r="AX7" s="23">
        <f t="shared" si="1"/>
        <v>68745</v>
      </c>
      <c r="AY7" s="21">
        <f t="shared" si="1"/>
        <v>70612</v>
      </c>
      <c r="AZ7" s="28">
        <f t="shared" si="1"/>
        <v>110178</v>
      </c>
      <c r="BA7" s="28">
        <f t="shared" si="1"/>
        <v>142297</v>
      </c>
      <c r="BB7" s="16">
        <f t="shared" si="1"/>
        <v>95033</v>
      </c>
      <c r="BC7" s="28">
        <f t="shared" si="1"/>
        <v>52579</v>
      </c>
      <c r="BD7" s="22">
        <f t="shared" si="1"/>
        <v>43439</v>
      </c>
      <c r="BE7" s="25">
        <f t="shared" si="1"/>
        <v>69097</v>
      </c>
    </row>
    <row r="8" spans="1:57" ht="15">
      <c r="A8" s="77" t="s">
        <v>8</v>
      </c>
      <c r="B8" s="20">
        <v>46534</v>
      </c>
      <c r="C8" s="21">
        <v>52356</v>
      </c>
      <c r="D8" s="21">
        <v>52029</v>
      </c>
      <c r="E8" s="21">
        <v>61353</v>
      </c>
      <c r="F8" s="16">
        <v>45771</v>
      </c>
      <c r="G8" s="28">
        <v>73658</v>
      </c>
      <c r="H8" s="21">
        <v>40769</v>
      </c>
      <c r="I8" s="29">
        <v>50496</v>
      </c>
      <c r="J8" s="16">
        <v>39865</v>
      </c>
      <c r="K8" s="125">
        <v>46352</v>
      </c>
      <c r="L8" s="125">
        <v>55516</v>
      </c>
      <c r="M8" s="125">
        <v>33186</v>
      </c>
      <c r="N8" s="125">
        <v>20159</v>
      </c>
      <c r="O8" s="26">
        <v>36510</v>
      </c>
      <c r="P8" s="20">
        <v>0</v>
      </c>
      <c r="Q8" s="21">
        <v>0</v>
      </c>
      <c r="R8" s="21">
        <v>0</v>
      </c>
      <c r="S8" s="21">
        <v>0</v>
      </c>
      <c r="T8" s="16">
        <v>0</v>
      </c>
      <c r="U8" s="28">
        <v>0</v>
      </c>
      <c r="V8" s="21">
        <v>161</v>
      </c>
      <c r="W8" s="29">
        <v>0</v>
      </c>
      <c r="X8" s="16">
        <v>0</v>
      </c>
      <c r="Y8" s="28">
        <v>0</v>
      </c>
      <c r="Z8" s="21">
        <v>0</v>
      </c>
      <c r="AA8" s="16">
        <v>0</v>
      </c>
      <c r="AB8" s="28">
        <v>0</v>
      </c>
      <c r="AC8" s="26">
        <v>0</v>
      </c>
      <c r="AD8" s="20">
        <v>20716</v>
      </c>
      <c r="AE8" s="21">
        <v>17563</v>
      </c>
      <c r="AF8" s="21">
        <v>33878</v>
      </c>
      <c r="AG8" s="21">
        <v>38723</v>
      </c>
      <c r="AH8" s="16">
        <v>64517</v>
      </c>
      <c r="AI8" s="28">
        <v>16881</v>
      </c>
      <c r="AJ8" s="21">
        <v>51690</v>
      </c>
      <c r="AK8" s="29">
        <v>47395</v>
      </c>
      <c r="AL8" s="16">
        <v>54611</v>
      </c>
      <c r="AM8" s="125">
        <v>68258</v>
      </c>
      <c r="AN8" s="132">
        <v>137284</v>
      </c>
      <c r="AO8" s="125">
        <v>36334</v>
      </c>
      <c r="AP8" s="125">
        <v>41876</v>
      </c>
      <c r="AQ8" s="26">
        <v>29162</v>
      </c>
      <c r="AR8" s="20">
        <f t="shared" si="0"/>
        <v>67250</v>
      </c>
      <c r="AS8" s="21">
        <f t="shared" si="0"/>
        <v>69919</v>
      </c>
      <c r="AT8" s="21">
        <f t="shared" si="0"/>
        <v>85907</v>
      </c>
      <c r="AU8" s="21">
        <f t="shared" si="0"/>
        <v>100076</v>
      </c>
      <c r="AV8" s="16">
        <f t="shared" si="0"/>
        <v>110288</v>
      </c>
      <c r="AW8" s="28">
        <f t="shared" si="0"/>
        <v>90539</v>
      </c>
      <c r="AX8" s="21">
        <f t="shared" si="0"/>
        <v>92620</v>
      </c>
      <c r="AY8" s="21">
        <f t="shared" si="0"/>
        <v>97891</v>
      </c>
      <c r="AZ8" s="28">
        <f t="shared" si="0"/>
        <v>94476</v>
      </c>
      <c r="BA8" s="28">
        <f t="shared" si="0"/>
        <v>114610</v>
      </c>
      <c r="BB8" s="16">
        <f t="shared" si="0"/>
        <v>192800</v>
      </c>
      <c r="BC8" s="28">
        <f t="shared" si="0"/>
        <v>69520</v>
      </c>
      <c r="BD8" s="28">
        <f t="shared" si="0"/>
        <v>62035</v>
      </c>
      <c r="BE8" s="26">
        <f t="shared" si="0"/>
        <v>65672</v>
      </c>
    </row>
    <row r="9" spans="1:57" ht="15">
      <c r="A9" s="77" t="s">
        <v>9</v>
      </c>
      <c r="B9" s="20">
        <v>53581</v>
      </c>
      <c r="C9" s="21">
        <v>50645</v>
      </c>
      <c r="D9" s="21">
        <v>65371</v>
      </c>
      <c r="E9" s="21">
        <v>53963</v>
      </c>
      <c r="F9" s="16">
        <v>46638</v>
      </c>
      <c r="G9" s="28">
        <v>99865</v>
      </c>
      <c r="H9" s="21">
        <v>40080</v>
      </c>
      <c r="I9" s="29">
        <v>64116</v>
      </c>
      <c r="J9" s="16">
        <v>39911</v>
      </c>
      <c r="K9" s="125">
        <v>59074</v>
      </c>
      <c r="L9" s="125">
        <v>23605</v>
      </c>
      <c r="M9" s="125">
        <v>33653</v>
      </c>
      <c r="N9" s="125">
        <v>39920</v>
      </c>
      <c r="O9" s="26">
        <v>39612</v>
      </c>
      <c r="P9" s="20">
        <v>0</v>
      </c>
      <c r="Q9" s="21">
        <v>0</v>
      </c>
      <c r="R9" s="21">
        <v>0</v>
      </c>
      <c r="S9" s="21">
        <v>0</v>
      </c>
      <c r="T9" s="16">
        <v>0</v>
      </c>
      <c r="U9" s="28">
        <v>0</v>
      </c>
      <c r="V9" s="21">
        <v>0</v>
      </c>
      <c r="W9" s="29">
        <v>0</v>
      </c>
      <c r="X9" s="16">
        <v>0</v>
      </c>
      <c r="Y9" s="28">
        <v>0</v>
      </c>
      <c r="Z9" s="21">
        <v>0</v>
      </c>
      <c r="AA9" s="16">
        <v>0</v>
      </c>
      <c r="AB9" s="28">
        <v>0</v>
      </c>
      <c r="AC9" s="26">
        <v>0</v>
      </c>
      <c r="AD9" s="20">
        <v>36446</v>
      </c>
      <c r="AE9" s="21">
        <v>34202</v>
      </c>
      <c r="AF9" s="21">
        <v>19854</v>
      </c>
      <c r="AG9" s="21">
        <v>59881</v>
      </c>
      <c r="AH9" s="16">
        <v>66124</v>
      </c>
      <c r="AI9" s="28">
        <v>40661</v>
      </c>
      <c r="AJ9" s="21">
        <v>68006</v>
      </c>
      <c r="AK9" s="29">
        <v>43717</v>
      </c>
      <c r="AL9" s="16">
        <v>95785</v>
      </c>
      <c r="AM9" s="125">
        <v>75839</v>
      </c>
      <c r="AN9" s="132">
        <v>62992</v>
      </c>
      <c r="AO9" s="125">
        <v>147392</v>
      </c>
      <c r="AP9" s="125">
        <v>12352</v>
      </c>
      <c r="AQ9" s="26">
        <v>57404</v>
      </c>
      <c r="AR9" s="20">
        <f t="shared" si="0"/>
        <v>90027</v>
      </c>
      <c r="AS9" s="21">
        <f t="shared" si="0"/>
        <v>84847</v>
      </c>
      <c r="AT9" s="21">
        <f t="shared" si="0"/>
        <v>85225</v>
      </c>
      <c r="AU9" s="21">
        <f t="shared" si="0"/>
        <v>113844</v>
      </c>
      <c r="AV9" s="16">
        <f t="shared" si="0"/>
        <v>112762</v>
      </c>
      <c r="AW9" s="28">
        <f t="shared" si="0"/>
        <v>140526</v>
      </c>
      <c r="AX9" s="21">
        <f t="shared" si="0"/>
        <v>108086</v>
      </c>
      <c r="AY9" s="21">
        <f t="shared" si="0"/>
        <v>107833</v>
      </c>
      <c r="AZ9" s="28">
        <f t="shared" si="0"/>
        <v>135696</v>
      </c>
      <c r="BA9" s="28">
        <f t="shared" si="0"/>
        <v>134913</v>
      </c>
      <c r="BB9" s="16">
        <f t="shared" si="0"/>
        <v>86597</v>
      </c>
      <c r="BC9" s="28">
        <f t="shared" si="0"/>
        <v>181045</v>
      </c>
      <c r="BD9" s="28">
        <f t="shared" si="0"/>
        <v>52272</v>
      </c>
      <c r="BE9" s="26">
        <f t="shared" si="0"/>
        <v>97016</v>
      </c>
    </row>
    <row r="10" spans="1:57" ht="15">
      <c r="A10" s="77" t="s">
        <v>10</v>
      </c>
      <c r="B10" s="20">
        <v>51985</v>
      </c>
      <c r="C10" s="21">
        <v>61400</v>
      </c>
      <c r="D10" s="21">
        <v>65371</v>
      </c>
      <c r="E10" s="21">
        <v>50943</v>
      </c>
      <c r="F10" s="16">
        <v>47413</v>
      </c>
      <c r="G10" s="28">
        <v>60955</v>
      </c>
      <c r="H10" s="21">
        <v>48575</v>
      </c>
      <c r="I10" s="29">
        <f>9309+41978+3939+427</f>
        <v>55653</v>
      </c>
      <c r="J10" s="16">
        <v>55369</v>
      </c>
      <c r="K10" s="28">
        <v>55664</v>
      </c>
      <c r="L10" s="28">
        <v>36804</v>
      </c>
      <c r="M10" s="28">
        <v>26045</v>
      </c>
      <c r="N10" s="28">
        <v>46235</v>
      </c>
      <c r="O10" s="26">
        <v>37209</v>
      </c>
      <c r="P10" s="20">
        <v>0</v>
      </c>
      <c r="Q10" s="21">
        <v>0</v>
      </c>
      <c r="R10" s="21">
        <v>0</v>
      </c>
      <c r="S10" s="21">
        <v>0</v>
      </c>
      <c r="T10" s="16">
        <v>0</v>
      </c>
      <c r="U10" s="28">
        <v>0</v>
      </c>
      <c r="V10" s="21">
        <v>0</v>
      </c>
      <c r="W10" s="29">
        <v>0</v>
      </c>
      <c r="X10" s="16">
        <v>0</v>
      </c>
      <c r="Y10" s="28">
        <v>0</v>
      </c>
      <c r="Z10" s="21">
        <v>0</v>
      </c>
      <c r="AA10" s="16">
        <v>0</v>
      </c>
      <c r="AB10" s="28">
        <v>0</v>
      </c>
      <c r="AC10" s="26">
        <v>0</v>
      </c>
      <c r="AD10" s="20">
        <v>55685</v>
      </c>
      <c r="AE10" s="21">
        <v>38936</v>
      </c>
      <c r="AF10" s="21">
        <v>57613</v>
      </c>
      <c r="AG10" s="21">
        <v>58869</v>
      </c>
      <c r="AH10" s="16">
        <v>56311</v>
      </c>
      <c r="AI10" s="28">
        <v>51775</v>
      </c>
      <c r="AJ10" s="21">
        <v>47305</v>
      </c>
      <c r="AK10" s="29">
        <f>29989+10097+7950+5744+8416</f>
        <v>62196</v>
      </c>
      <c r="AL10" s="16">
        <v>65453</v>
      </c>
      <c r="AM10" s="28">
        <v>60073</v>
      </c>
      <c r="AN10" s="16">
        <v>71406</v>
      </c>
      <c r="AO10" s="28">
        <v>36483</v>
      </c>
      <c r="AP10" s="28">
        <v>47610</v>
      </c>
      <c r="AQ10" s="26">
        <v>79858</v>
      </c>
      <c r="AR10" s="20">
        <f t="shared" si="0"/>
        <v>107670</v>
      </c>
      <c r="AS10" s="21">
        <f t="shared" si="0"/>
        <v>100336</v>
      </c>
      <c r="AT10" s="21">
        <f t="shared" si="0"/>
        <v>122984</v>
      </c>
      <c r="AU10" s="21">
        <f t="shared" si="0"/>
        <v>109812</v>
      </c>
      <c r="AV10" s="16">
        <f t="shared" si="0"/>
        <v>103724</v>
      </c>
      <c r="AW10" s="28">
        <f t="shared" si="0"/>
        <v>112730</v>
      </c>
      <c r="AX10" s="21">
        <f t="shared" si="0"/>
        <v>95880</v>
      </c>
      <c r="AY10" s="21">
        <f t="shared" si="0"/>
        <v>117849</v>
      </c>
      <c r="AZ10" s="28">
        <f t="shared" si="0"/>
        <v>120822</v>
      </c>
      <c r="BA10" s="28">
        <f t="shared" si="0"/>
        <v>115737</v>
      </c>
      <c r="BB10" s="16">
        <f t="shared" si="0"/>
        <v>108210</v>
      </c>
      <c r="BC10" s="28">
        <f t="shared" si="0"/>
        <v>62528</v>
      </c>
      <c r="BD10" s="28">
        <f t="shared" si="0"/>
        <v>93845</v>
      </c>
      <c r="BE10" s="26">
        <f t="shared" si="0"/>
        <v>117067</v>
      </c>
    </row>
    <row r="11" spans="1:57" ht="15">
      <c r="A11" s="77" t="s">
        <v>11</v>
      </c>
      <c r="B11" s="20">
        <v>51659</v>
      </c>
      <c r="C11" s="21">
        <v>47979</v>
      </c>
      <c r="D11" s="21">
        <v>56648</v>
      </c>
      <c r="E11" s="21">
        <v>65054</v>
      </c>
      <c r="F11" s="16">
        <v>45073</v>
      </c>
      <c r="G11" s="28">
        <v>50965</v>
      </c>
      <c r="H11" s="21">
        <v>46900</v>
      </c>
      <c r="I11" s="29">
        <v>70919</v>
      </c>
      <c r="J11" s="16">
        <v>54427</v>
      </c>
      <c r="K11" s="28">
        <v>49554</v>
      </c>
      <c r="L11" s="28">
        <v>20533</v>
      </c>
      <c r="M11" s="28">
        <v>19462</v>
      </c>
      <c r="N11" s="28">
        <v>41960</v>
      </c>
      <c r="O11" s="26">
        <v>32312</v>
      </c>
      <c r="P11" s="20">
        <v>0</v>
      </c>
      <c r="Q11" s="21">
        <v>0</v>
      </c>
      <c r="R11" s="21">
        <v>0</v>
      </c>
      <c r="S11" s="21">
        <v>0</v>
      </c>
      <c r="T11" s="16">
        <v>0</v>
      </c>
      <c r="U11" s="28">
        <v>0</v>
      </c>
      <c r="V11" s="21">
        <v>0</v>
      </c>
      <c r="W11" s="29">
        <v>0</v>
      </c>
      <c r="X11" s="16">
        <v>0</v>
      </c>
      <c r="Y11" s="28">
        <v>0</v>
      </c>
      <c r="Z11" s="21">
        <v>0</v>
      </c>
      <c r="AA11" s="16">
        <v>0</v>
      </c>
      <c r="AB11" s="28">
        <v>0</v>
      </c>
      <c r="AC11" s="26">
        <v>0</v>
      </c>
      <c r="AD11" s="20">
        <v>27869</v>
      </c>
      <c r="AE11" s="21">
        <v>43008</v>
      </c>
      <c r="AF11" s="21">
        <v>32455</v>
      </c>
      <c r="AG11" s="21">
        <v>26984</v>
      </c>
      <c r="AH11" s="16">
        <v>73553</v>
      </c>
      <c r="AI11" s="28">
        <v>25199</v>
      </c>
      <c r="AJ11" s="21">
        <v>31552</v>
      </c>
      <c r="AK11" s="29">
        <v>27629</v>
      </c>
      <c r="AL11" s="16">
        <v>97240</v>
      </c>
      <c r="AM11" s="28">
        <v>41949</v>
      </c>
      <c r="AN11" s="16">
        <v>67972</v>
      </c>
      <c r="AO11" s="28">
        <v>42732</v>
      </c>
      <c r="AP11" s="28">
        <v>30108</v>
      </c>
      <c r="AQ11" s="26">
        <v>55743</v>
      </c>
      <c r="AR11" s="20">
        <f t="shared" si="0"/>
        <v>79528</v>
      </c>
      <c r="AS11" s="21">
        <f t="shared" si="0"/>
        <v>90987</v>
      </c>
      <c r="AT11" s="21">
        <f t="shared" si="0"/>
        <v>89103</v>
      </c>
      <c r="AU11" s="21">
        <f t="shared" si="0"/>
        <v>92038</v>
      </c>
      <c r="AV11" s="16">
        <f t="shared" si="0"/>
        <v>118626</v>
      </c>
      <c r="AW11" s="28">
        <f t="shared" si="0"/>
        <v>76164</v>
      </c>
      <c r="AX11" s="21">
        <f t="shared" si="0"/>
        <v>78452</v>
      </c>
      <c r="AY11" s="21">
        <f t="shared" si="0"/>
        <v>98548</v>
      </c>
      <c r="AZ11" s="28">
        <f t="shared" si="0"/>
        <v>151667</v>
      </c>
      <c r="BA11" s="28">
        <f t="shared" si="0"/>
        <v>91503</v>
      </c>
      <c r="BB11" s="16">
        <f t="shared" si="0"/>
        <v>88505</v>
      </c>
      <c r="BC11" s="28">
        <f t="shared" si="0"/>
        <v>62194</v>
      </c>
      <c r="BD11" s="28">
        <f t="shared" si="0"/>
        <v>72068</v>
      </c>
      <c r="BE11" s="26">
        <f t="shared" si="0"/>
        <v>88055</v>
      </c>
    </row>
    <row r="12" spans="1:57" ht="15">
      <c r="A12" s="77" t="s">
        <v>12</v>
      </c>
      <c r="B12" s="20">
        <v>50729</v>
      </c>
      <c r="C12" s="21">
        <v>47177</v>
      </c>
      <c r="D12" s="21">
        <v>49168</v>
      </c>
      <c r="E12" s="21">
        <v>65037</v>
      </c>
      <c r="F12" s="16">
        <v>41229</v>
      </c>
      <c r="G12" s="28">
        <v>46107</v>
      </c>
      <c r="H12" s="21">
        <v>40265</v>
      </c>
      <c r="I12" s="29">
        <v>56930</v>
      </c>
      <c r="J12" s="16">
        <v>53621</v>
      </c>
      <c r="K12" s="28">
        <v>27276</v>
      </c>
      <c r="L12" s="28">
        <v>46492</v>
      </c>
      <c r="M12" s="28">
        <v>18093</v>
      </c>
      <c r="N12" s="28">
        <v>39439</v>
      </c>
      <c r="O12" s="26">
        <v>31508</v>
      </c>
      <c r="P12" s="20">
        <v>0</v>
      </c>
      <c r="Q12" s="21">
        <v>49</v>
      </c>
      <c r="R12" s="21">
        <v>0</v>
      </c>
      <c r="S12" s="21">
        <v>0</v>
      </c>
      <c r="T12" s="16">
        <v>0</v>
      </c>
      <c r="U12" s="28">
        <v>0</v>
      </c>
      <c r="V12" s="21">
        <v>0</v>
      </c>
      <c r="W12" s="29">
        <v>0</v>
      </c>
      <c r="X12" s="16">
        <v>0</v>
      </c>
      <c r="Y12" s="28">
        <v>0</v>
      </c>
      <c r="Z12" s="21">
        <v>0</v>
      </c>
      <c r="AA12" s="16">
        <v>0</v>
      </c>
      <c r="AB12" s="28">
        <v>0</v>
      </c>
      <c r="AC12" s="26">
        <v>0</v>
      </c>
      <c r="AD12" s="20">
        <v>12933</v>
      </c>
      <c r="AE12" s="21">
        <v>56150</v>
      </c>
      <c r="AF12" s="21">
        <v>25834</v>
      </c>
      <c r="AG12" s="21">
        <v>72418</v>
      </c>
      <c r="AH12" s="16">
        <v>63545</v>
      </c>
      <c r="AI12" s="28">
        <v>9490</v>
      </c>
      <c r="AJ12" s="21">
        <v>12616</v>
      </c>
      <c r="AK12" s="29">
        <v>48301</v>
      </c>
      <c r="AL12" s="16">
        <v>58409</v>
      </c>
      <c r="AM12" s="28">
        <f>405+399+1632+47284+60+1050+13206</f>
        <v>64036</v>
      </c>
      <c r="AN12" s="16">
        <v>68996</v>
      </c>
      <c r="AO12" s="28">
        <v>32551</v>
      </c>
      <c r="AP12" s="28">
        <v>38620</v>
      </c>
      <c r="AQ12" s="26">
        <v>35613</v>
      </c>
      <c r="AR12" s="20">
        <f t="shared" si="0"/>
        <v>63662</v>
      </c>
      <c r="AS12" s="21">
        <f t="shared" si="0"/>
        <v>103376</v>
      </c>
      <c r="AT12" s="21">
        <f t="shared" si="0"/>
        <v>75002</v>
      </c>
      <c r="AU12" s="21">
        <f t="shared" si="0"/>
        <v>137455</v>
      </c>
      <c r="AV12" s="16">
        <f t="shared" si="0"/>
        <v>104774</v>
      </c>
      <c r="AW12" s="28">
        <f t="shared" si="0"/>
        <v>55597</v>
      </c>
      <c r="AX12" s="21">
        <f t="shared" si="0"/>
        <v>52881</v>
      </c>
      <c r="AY12" s="21">
        <f t="shared" si="0"/>
        <v>105231</v>
      </c>
      <c r="AZ12" s="28">
        <f t="shared" si="0"/>
        <v>112030</v>
      </c>
      <c r="BA12" s="28">
        <f t="shared" si="0"/>
        <v>91312</v>
      </c>
      <c r="BB12" s="16">
        <f t="shared" si="0"/>
        <v>115488</v>
      </c>
      <c r="BC12" s="28">
        <f t="shared" si="0"/>
        <v>50644</v>
      </c>
      <c r="BD12" s="28">
        <f t="shared" si="0"/>
        <v>78059</v>
      </c>
      <c r="BE12" s="26">
        <f t="shared" si="0"/>
        <v>67121</v>
      </c>
    </row>
    <row r="13" spans="1:57" ht="15">
      <c r="A13" s="77" t="s">
        <v>13</v>
      </c>
      <c r="B13" s="20">
        <v>39955</v>
      </c>
      <c r="C13" s="21">
        <v>55973</v>
      </c>
      <c r="D13" s="21">
        <v>57134</v>
      </c>
      <c r="E13" s="21">
        <v>60918</v>
      </c>
      <c r="F13" s="16">
        <v>46797</v>
      </c>
      <c r="G13" s="28">
        <v>44705</v>
      </c>
      <c r="H13" s="21">
        <v>40722</v>
      </c>
      <c r="I13" s="29">
        <v>51666</v>
      </c>
      <c r="J13" s="16">
        <v>42376</v>
      </c>
      <c r="K13" s="28">
        <v>77064</v>
      </c>
      <c r="L13" s="28">
        <v>20956</v>
      </c>
      <c r="M13" s="28">
        <v>12800</v>
      </c>
      <c r="N13" s="28">
        <v>43821</v>
      </c>
      <c r="O13" s="26">
        <v>37623</v>
      </c>
      <c r="P13" s="20">
        <v>0</v>
      </c>
      <c r="Q13" s="21">
        <v>0</v>
      </c>
      <c r="R13" s="21">
        <v>0</v>
      </c>
      <c r="S13" s="21">
        <v>0</v>
      </c>
      <c r="T13" s="16">
        <v>0</v>
      </c>
      <c r="U13" s="28">
        <v>0</v>
      </c>
      <c r="V13" s="21">
        <v>0</v>
      </c>
      <c r="W13" s="29">
        <v>0</v>
      </c>
      <c r="X13" s="16">
        <v>0</v>
      </c>
      <c r="Y13" s="28">
        <v>0</v>
      </c>
      <c r="Z13" s="21">
        <v>0</v>
      </c>
      <c r="AA13" s="16">
        <v>0</v>
      </c>
      <c r="AB13" s="28">
        <v>0</v>
      </c>
      <c r="AC13" s="26">
        <v>0</v>
      </c>
      <c r="AD13" s="20">
        <v>66042</v>
      </c>
      <c r="AE13" s="21">
        <v>24108</v>
      </c>
      <c r="AF13" s="21">
        <v>52844</v>
      </c>
      <c r="AG13" s="21">
        <v>55450</v>
      </c>
      <c r="AH13" s="16">
        <v>70393</v>
      </c>
      <c r="AI13" s="28">
        <v>30325</v>
      </c>
      <c r="AJ13" s="21">
        <v>29486</v>
      </c>
      <c r="AK13" s="29">
        <v>43588</v>
      </c>
      <c r="AL13" s="16">
        <v>52513</v>
      </c>
      <c r="AM13" s="28">
        <v>41920</v>
      </c>
      <c r="AN13" s="16">
        <v>82169</v>
      </c>
      <c r="AO13" s="28">
        <v>55592</v>
      </c>
      <c r="AP13" s="28">
        <v>39857</v>
      </c>
      <c r="AQ13" s="26">
        <v>51079</v>
      </c>
      <c r="AR13" s="20">
        <f t="shared" si="0"/>
        <v>105997</v>
      </c>
      <c r="AS13" s="21">
        <f t="shared" si="0"/>
        <v>80081</v>
      </c>
      <c r="AT13" s="21">
        <f t="shared" si="0"/>
        <v>109978</v>
      </c>
      <c r="AU13" s="21">
        <f t="shared" si="0"/>
        <v>116368</v>
      </c>
      <c r="AV13" s="16">
        <f t="shared" si="0"/>
        <v>117190</v>
      </c>
      <c r="AW13" s="28">
        <f t="shared" si="0"/>
        <v>75030</v>
      </c>
      <c r="AX13" s="21">
        <f t="shared" si="0"/>
        <v>70208</v>
      </c>
      <c r="AY13" s="21">
        <f t="shared" si="0"/>
        <v>95254</v>
      </c>
      <c r="AZ13" s="28">
        <f t="shared" si="0"/>
        <v>94889</v>
      </c>
      <c r="BA13" s="28">
        <f t="shared" si="0"/>
        <v>118984</v>
      </c>
      <c r="BB13" s="16">
        <f t="shared" si="0"/>
        <v>103125</v>
      </c>
      <c r="BC13" s="28">
        <f t="shared" si="0"/>
        <v>68392</v>
      </c>
      <c r="BD13" s="28">
        <f t="shared" si="0"/>
        <v>83678</v>
      </c>
      <c r="BE13" s="26">
        <f t="shared" si="0"/>
        <v>88702</v>
      </c>
    </row>
    <row r="14" spans="1:57" ht="15">
      <c r="A14" s="77" t="s">
        <v>14</v>
      </c>
      <c r="B14" s="20">
        <v>48785</v>
      </c>
      <c r="C14" s="21">
        <v>51305</v>
      </c>
      <c r="D14" s="21">
        <v>61057</v>
      </c>
      <c r="E14" s="21">
        <v>50355</v>
      </c>
      <c r="F14" s="16">
        <v>52003</v>
      </c>
      <c r="G14" s="28">
        <v>36473</v>
      </c>
      <c r="H14" s="21">
        <v>36647</v>
      </c>
      <c r="I14" s="29">
        <v>51937</v>
      </c>
      <c r="J14" s="16">
        <v>30890</v>
      </c>
      <c r="K14" s="28">
        <v>67310</v>
      </c>
      <c r="L14" s="28">
        <v>21594</v>
      </c>
      <c r="M14" s="28">
        <v>20600</v>
      </c>
      <c r="N14" s="28">
        <v>26722</v>
      </c>
      <c r="O14" s="26">
        <v>40471</v>
      </c>
      <c r="P14" s="20">
        <v>0</v>
      </c>
      <c r="Q14" s="21">
        <v>0</v>
      </c>
      <c r="R14" s="21">
        <v>0</v>
      </c>
      <c r="S14" s="21">
        <v>0</v>
      </c>
      <c r="T14" s="16">
        <v>0</v>
      </c>
      <c r="U14" s="28">
        <v>0</v>
      </c>
      <c r="V14" s="21">
        <v>0</v>
      </c>
      <c r="W14" s="29">
        <v>0</v>
      </c>
      <c r="X14" s="16">
        <v>0</v>
      </c>
      <c r="Y14" s="28">
        <v>0</v>
      </c>
      <c r="Z14" s="21">
        <v>0</v>
      </c>
      <c r="AA14" s="16">
        <v>0</v>
      </c>
      <c r="AB14" s="28">
        <v>0</v>
      </c>
      <c r="AC14" s="26">
        <v>0</v>
      </c>
      <c r="AD14" s="20">
        <v>37467</v>
      </c>
      <c r="AE14" s="21">
        <v>57405</v>
      </c>
      <c r="AF14" s="21">
        <v>42090</v>
      </c>
      <c r="AG14" s="21">
        <v>99411</v>
      </c>
      <c r="AH14" s="16">
        <v>76211</v>
      </c>
      <c r="AI14" s="28">
        <v>32249</v>
      </c>
      <c r="AJ14" s="21">
        <v>43153</v>
      </c>
      <c r="AK14" s="29">
        <v>69574</v>
      </c>
      <c r="AL14" s="16">
        <v>53023</v>
      </c>
      <c r="AM14" s="28">
        <v>85891</v>
      </c>
      <c r="AN14" s="16">
        <v>69252</v>
      </c>
      <c r="AO14" s="28">
        <v>48064</v>
      </c>
      <c r="AP14" s="28">
        <v>56272</v>
      </c>
      <c r="AQ14" s="26">
        <v>31525</v>
      </c>
      <c r="AR14" s="20">
        <f t="shared" si="0"/>
        <v>86252</v>
      </c>
      <c r="AS14" s="21">
        <f t="shared" si="0"/>
        <v>108710</v>
      </c>
      <c r="AT14" s="21">
        <f t="shared" si="0"/>
        <v>103147</v>
      </c>
      <c r="AU14" s="21">
        <f t="shared" si="0"/>
        <v>149766</v>
      </c>
      <c r="AV14" s="16">
        <f t="shared" si="0"/>
        <v>128214</v>
      </c>
      <c r="AW14" s="28">
        <f t="shared" si="0"/>
        <v>68722</v>
      </c>
      <c r="AX14" s="21">
        <f t="shared" si="0"/>
        <v>79800</v>
      </c>
      <c r="AY14" s="21">
        <f t="shared" si="0"/>
        <v>121511</v>
      </c>
      <c r="AZ14" s="28">
        <f t="shared" si="0"/>
        <v>83913</v>
      </c>
      <c r="BA14" s="28">
        <f t="shared" si="0"/>
        <v>153201</v>
      </c>
      <c r="BB14" s="16">
        <f t="shared" si="0"/>
        <v>90846</v>
      </c>
      <c r="BC14" s="28">
        <f t="shared" si="0"/>
        <v>68664</v>
      </c>
      <c r="BD14" s="28">
        <f t="shared" si="0"/>
        <v>82994</v>
      </c>
      <c r="BE14" s="26">
        <f t="shared" si="0"/>
        <v>71996</v>
      </c>
    </row>
    <row r="15" spans="1:57" ht="15">
      <c r="A15" s="77" t="s">
        <v>15</v>
      </c>
      <c r="B15" s="20">
        <v>46797</v>
      </c>
      <c r="C15" s="21">
        <v>51098</v>
      </c>
      <c r="D15" s="21">
        <v>69604</v>
      </c>
      <c r="E15" s="21">
        <v>53840</v>
      </c>
      <c r="F15" s="16">
        <v>58340</v>
      </c>
      <c r="G15" s="28">
        <v>42969</v>
      </c>
      <c r="H15" s="21">
        <v>35477</v>
      </c>
      <c r="I15" s="29">
        <v>46822</v>
      </c>
      <c r="J15" s="16">
        <v>34357</v>
      </c>
      <c r="K15" s="28">
        <v>53815</v>
      </c>
      <c r="L15" s="28">
        <v>10732</v>
      </c>
      <c r="M15" s="28">
        <v>21146</v>
      </c>
      <c r="N15" s="28">
        <v>28244</v>
      </c>
      <c r="O15" s="26">
        <v>39370</v>
      </c>
      <c r="P15" s="20">
        <v>0</v>
      </c>
      <c r="Q15" s="21">
        <v>0</v>
      </c>
      <c r="R15" s="21">
        <v>0</v>
      </c>
      <c r="S15" s="21">
        <v>0</v>
      </c>
      <c r="T15" s="16">
        <v>0</v>
      </c>
      <c r="U15" s="28">
        <v>0</v>
      </c>
      <c r="V15" s="21">
        <v>0</v>
      </c>
      <c r="W15" s="29">
        <v>0</v>
      </c>
      <c r="X15" s="16">
        <v>0</v>
      </c>
      <c r="Y15" s="28">
        <v>0</v>
      </c>
      <c r="Z15" s="21">
        <v>0</v>
      </c>
      <c r="AA15" s="16">
        <v>0</v>
      </c>
      <c r="AB15" s="28">
        <v>0</v>
      </c>
      <c r="AC15" s="26">
        <v>0</v>
      </c>
      <c r="AD15" s="20">
        <v>42635</v>
      </c>
      <c r="AE15" s="21">
        <v>28272</v>
      </c>
      <c r="AF15" s="21">
        <v>24988</v>
      </c>
      <c r="AG15" s="21">
        <v>68505</v>
      </c>
      <c r="AH15" s="16">
        <v>76110</v>
      </c>
      <c r="AI15" s="28">
        <v>59836</v>
      </c>
      <c r="AJ15" s="21">
        <v>66914</v>
      </c>
      <c r="AK15" s="29">
        <v>92115</v>
      </c>
      <c r="AL15" s="16">
        <v>72226</v>
      </c>
      <c r="AM15" s="28">
        <v>66022</v>
      </c>
      <c r="AN15" s="16">
        <v>95917</v>
      </c>
      <c r="AO15" s="28">
        <v>67665</v>
      </c>
      <c r="AP15" s="28">
        <v>65214</v>
      </c>
      <c r="AQ15" s="26">
        <v>82435</v>
      </c>
      <c r="AR15" s="20">
        <f t="shared" si="0"/>
        <v>89432</v>
      </c>
      <c r="AS15" s="21">
        <f t="shared" si="0"/>
        <v>79370</v>
      </c>
      <c r="AT15" s="21">
        <f t="shared" si="0"/>
        <v>94592</v>
      </c>
      <c r="AU15" s="21">
        <f t="shared" si="0"/>
        <v>122345</v>
      </c>
      <c r="AV15" s="16">
        <f t="shared" si="0"/>
        <v>134450</v>
      </c>
      <c r="AW15" s="28">
        <f t="shared" si="0"/>
        <v>102805</v>
      </c>
      <c r="AX15" s="21">
        <f t="shared" si="0"/>
        <v>102391</v>
      </c>
      <c r="AY15" s="21">
        <f t="shared" si="0"/>
        <v>138937</v>
      </c>
      <c r="AZ15" s="28">
        <f t="shared" si="0"/>
        <v>106583</v>
      </c>
      <c r="BA15" s="28">
        <f t="shared" si="0"/>
        <v>119837</v>
      </c>
      <c r="BB15" s="16">
        <f t="shared" si="0"/>
        <v>106649</v>
      </c>
      <c r="BC15" s="28">
        <f t="shared" si="0"/>
        <v>88811</v>
      </c>
      <c r="BD15" s="28">
        <f t="shared" si="0"/>
        <v>93458</v>
      </c>
      <c r="BE15" s="26">
        <f t="shared" si="0"/>
        <v>121805</v>
      </c>
    </row>
    <row r="16" spans="1:57" ht="15">
      <c r="A16" s="77" t="s">
        <v>16</v>
      </c>
      <c r="B16" s="20">
        <v>54363</v>
      </c>
      <c r="C16" s="21">
        <v>53725</v>
      </c>
      <c r="D16" s="21">
        <v>53833</v>
      </c>
      <c r="E16" s="21">
        <v>50536</v>
      </c>
      <c r="F16" s="16">
        <v>74905</v>
      </c>
      <c r="G16" s="28">
        <v>40656</v>
      </c>
      <c r="H16" s="21">
        <v>39916</v>
      </c>
      <c r="I16" s="29">
        <v>39729</v>
      </c>
      <c r="J16" s="16">
        <v>50340</v>
      </c>
      <c r="K16" s="28">
        <v>85599</v>
      </c>
      <c r="L16" s="28">
        <v>23839</v>
      </c>
      <c r="M16" s="28">
        <v>18409</v>
      </c>
      <c r="N16" s="28">
        <v>26411</v>
      </c>
      <c r="O16" s="26">
        <v>52258</v>
      </c>
      <c r="P16" s="20">
        <v>0</v>
      </c>
      <c r="Q16" s="21">
        <v>0</v>
      </c>
      <c r="R16" s="21">
        <v>0</v>
      </c>
      <c r="S16" s="21">
        <v>0</v>
      </c>
      <c r="T16" s="16">
        <v>0</v>
      </c>
      <c r="U16" s="28">
        <v>0</v>
      </c>
      <c r="V16" s="21">
        <v>0</v>
      </c>
      <c r="W16" s="29">
        <v>0</v>
      </c>
      <c r="X16" s="16">
        <v>0</v>
      </c>
      <c r="Y16" s="28">
        <v>0</v>
      </c>
      <c r="Z16" s="21">
        <v>0</v>
      </c>
      <c r="AA16" s="16">
        <v>0</v>
      </c>
      <c r="AB16" s="28">
        <v>0</v>
      </c>
      <c r="AC16" s="26">
        <v>0</v>
      </c>
      <c r="AD16" s="20">
        <v>18537</v>
      </c>
      <c r="AE16" s="21">
        <v>41563</v>
      </c>
      <c r="AF16" s="21">
        <v>36673</v>
      </c>
      <c r="AG16" s="21">
        <v>55742</v>
      </c>
      <c r="AH16" s="16">
        <v>37256</v>
      </c>
      <c r="AI16" s="28">
        <v>63620</v>
      </c>
      <c r="AJ16" s="21">
        <v>69526</v>
      </c>
      <c r="AK16" s="29">
        <v>41372</v>
      </c>
      <c r="AL16" s="16">
        <v>86073</v>
      </c>
      <c r="AM16" s="16">
        <v>72589</v>
      </c>
      <c r="AN16" s="16">
        <v>55634</v>
      </c>
      <c r="AO16" s="28">
        <v>40898</v>
      </c>
      <c r="AP16" s="28">
        <v>37837</v>
      </c>
      <c r="AQ16" s="26">
        <v>32504</v>
      </c>
      <c r="AR16" s="20">
        <f t="shared" si="0"/>
        <v>72900</v>
      </c>
      <c r="AS16" s="21">
        <f t="shared" si="0"/>
        <v>95288</v>
      </c>
      <c r="AT16" s="21">
        <f t="shared" si="0"/>
        <v>90506</v>
      </c>
      <c r="AU16" s="21">
        <f t="shared" si="0"/>
        <v>106278</v>
      </c>
      <c r="AV16" s="16">
        <f t="shared" si="0"/>
        <v>112161</v>
      </c>
      <c r="AW16" s="28">
        <f t="shared" si="0"/>
        <v>104276</v>
      </c>
      <c r="AX16" s="21">
        <f t="shared" si="0"/>
        <v>109442</v>
      </c>
      <c r="AY16" s="21">
        <f t="shared" si="0"/>
        <v>81101</v>
      </c>
      <c r="AZ16" s="28">
        <f t="shared" si="0"/>
        <v>136413</v>
      </c>
      <c r="BA16" s="28">
        <f t="shared" si="0"/>
        <v>158188</v>
      </c>
      <c r="BB16" s="16">
        <f t="shared" si="0"/>
        <v>79473</v>
      </c>
      <c r="BC16" s="28">
        <f t="shared" si="0"/>
        <v>59307</v>
      </c>
      <c r="BD16" s="28">
        <f t="shared" si="0"/>
        <v>64248</v>
      </c>
      <c r="BE16" s="26">
        <f t="shared" si="0"/>
        <v>84762</v>
      </c>
    </row>
    <row r="17" spans="1:57" ht="15">
      <c r="A17" s="77" t="s">
        <v>17</v>
      </c>
      <c r="B17" s="20">
        <v>52791</v>
      </c>
      <c r="C17" s="21">
        <v>57354</v>
      </c>
      <c r="D17" s="21">
        <v>60599</v>
      </c>
      <c r="E17" s="21">
        <v>39725</v>
      </c>
      <c r="F17" s="16">
        <v>78368</v>
      </c>
      <c r="G17" s="28">
        <v>44310</v>
      </c>
      <c r="H17" s="21">
        <v>39115</v>
      </c>
      <c r="I17" s="29">
        <v>63000</v>
      </c>
      <c r="J17" s="16">
        <v>64814</v>
      </c>
      <c r="K17" s="28">
        <v>48304</v>
      </c>
      <c r="L17" s="28">
        <v>16971</v>
      </c>
      <c r="M17" s="28">
        <v>26948</v>
      </c>
      <c r="N17" s="28">
        <v>30930</v>
      </c>
      <c r="O17" s="26">
        <v>57705</v>
      </c>
      <c r="P17" s="20">
        <v>0</v>
      </c>
      <c r="Q17" s="21">
        <v>0</v>
      </c>
      <c r="R17" s="21">
        <v>0</v>
      </c>
      <c r="S17" s="21">
        <v>0</v>
      </c>
      <c r="T17" s="16">
        <v>0</v>
      </c>
      <c r="U17" s="28">
        <v>0</v>
      </c>
      <c r="V17" s="21">
        <v>0</v>
      </c>
      <c r="W17" s="29">
        <v>0</v>
      </c>
      <c r="X17" s="16">
        <v>0</v>
      </c>
      <c r="Y17" s="28">
        <v>0</v>
      </c>
      <c r="Z17" s="21">
        <v>0</v>
      </c>
      <c r="AA17" s="16">
        <v>0</v>
      </c>
      <c r="AB17" s="28">
        <v>0</v>
      </c>
      <c r="AC17" s="26">
        <v>0</v>
      </c>
      <c r="AD17" s="20">
        <v>22732</v>
      </c>
      <c r="AE17" s="21">
        <v>12750</v>
      </c>
      <c r="AF17" s="21">
        <v>30221</v>
      </c>
      <c r="AG17" s="21">
        <v>66490</v>
      </c>
      <c r="AH17" s="16">
        <v>67165</v>
      </c>
      <c r="AI17" s="28">
        <v>33249</v>
      </c>
      <c r="AJ17" s="21">
        <v>16027</v>
      </c>
      <c r="AK17" s="29">
        <f>9495+6046+820+373+1330+526+2232+65+697</f>
        <v>21584</v>
      </c>
      <c r="AL17" s="16">
        <v>47775</v>
      </c>
      <c r="AM17" s="16">
        <v>43070</v>
      </c>
      <c r="AN17" s="16">
        <v>70012</v>
      </c>
      <c r="AO17" s="28">
        <v>18806</v>
      </c>
      <c r="AP17" s="28">
        <v>4338</v>
      </c>
      <c r="AQ17" s="26">
        <v>14619</v>
      </c>
      <c r="AR17" s="20">
        <f t="shared" si="0"/>
        <v>75523</v>
      </c>
      <c r="AS17" s="21">
        <f t="shared" si="0"/>
        <v>70104</v>
      </c>
      <c r="AT17" s="21">
        <f t="shared" si="0"/>
        <v>90820</v>
      </c>
      <c r="AU17" s="21">
        <f t="shared" si="0"/>
        <v>106215</v>
      </c>
      <c r="AV17" s="16">
        <f t="shared" si="0"/>
        <v>145533</v>
      </c>
      <c r="AW17" s="28">
        <f t="shared" si="0"/>
        <v>77559</v>
      </c>
      <c r="AX17" s="21">
        <f t="shared" si="0"/>
        <v>55142</v>
      </c>
      <c r="AY17" s="21">
        <f t="shared" si="0"/>
        <v>84584</v>
      </c>
      <c r="AZ17" s="28">
        <f t="shared" si="0"/>
        <v>112589</v>
      </c>
      <c r="BA17" s="28">
        <f t="shared" si="0"/>
        <v>91374</v>
      </c>
      <c r="BB17" s="16">
        <f t="shared" si="0"/>
        <v>86983</v>
      </c>
      <c r="BC17" s="28">
        <f t="shared" si="0"/>
        <v>45754</v>
      </c>
      <c r="BD17" s="28">
        <f t="shared" si="0"/>
        <v>35268</v>
      </c>
      <c r="BE17" s="26">
        <f t="shared" si="0"/>
        <v>72324</v>
      </c>
    </row>
    <row r="18" spans="1:57" ht="15">
      <c r="A18" s="77" t="s">
        <v>18</v>
      </c>
      <c r="B18" s="20">
        <v>75430</v>
      </c>
      <c r="C18" s="21">
        <v>61250</v>
      </c>
      <c r="D18" s="21">
        <v>58424</v>
      </c>
      <c r="E18" s="21">
        <v>46964</v>
      </c>
      <c r="F18" s="16">
        <v>104176</v>
      </c>
      <c r="G18" s="28">
        <v>58879</v>
      </c>
      <c r="H18" s="21">
        <v>50734</v>
      </c>
      <c r="I18" s="34">
        <v>60554</v>
      </c>
      <c r="J18" s="16">
        <v>49083</v>
      </c>
      <c r="K18" s="28">
        <v>75424</v>
      </c>
      <c r="L18" s="31">
        <v>33504</v>
      </c>
      <c r="M18" s="28">
        <v>26027</v>
      </c>
      <c r="N18" s="28">
        <v>35020</v>
      </c>
      <c r="O18" s="26">
        <v>45946</v>
      </c>
      <c r="P18" s="20">
        <v>0</v>
      </c>
      <c r="Q18" s="21">
        <v>0</v>
      </c>
      <c r="R18" s="21">
        <v>0</v>
      </c>
      <c r="S18" s="21">
        <v>0</v>
      </c>
      <c r="T18" s="16">
        <v>0</v>
      </c>
      <c r="U18" s="28">
        <v>0</v>
      </c>
      <c r="V18" s="21">
        <v>0</v>
      </c>
      <c r="W18" s="34">
        <v>0</v>
      </c>
      <c r="X18" s="16">
        <v>0</v>
      </c>
      <c r="Y18" s="28">
        <v>0</v>
      </c>
      <c r="Z18" s="21">
        <v>0</v>
      </c>
      <c r="AA18" s="16">
        <v>0</v>
      </c>
      <c r="AB18" s="28">
        <v>0</v>
      </c>
      <c r="AC18" s="26">
        <v>0</v>
      </c>
      <c r="AD18" s="20">
        <v>8687</v>
      </c>
      <c r="AE18" s="21">
        <v>16120</v>
      </c>
      <c r="AF18" s="21">
        <v>15140</v>
      </c>
      <c r="AG18" s="21">
        <v>45241</v>
      </c>
      <c r="AH18" s="16">
        <v>35676</v>
      </c>
      <c r="AI18" s="28">
        <v>6048</v>
      </c>
      <c r="AJ18" s="21">
        <v>22631</v>
      </c>
      <c r="AK18" s="30">
        <v>39486</v>
      </c>
      <c r="AL18" s="16">
        <v>41046</v>
      </c>
      <c r="AM18" s="16">
        <v>31358</v>
      </c>
      <c r="AN18" s="16">
        <v>48897</v>
      </c>
      <c r="AO18" s="28">
        <v>28673</v>
      </c>
      <c r="AP18" s="28">
        <v>31127</v>
      </c>
      <c r="AQ18" s="26">
        <v>35513</v>
      </c>
      <c r="AR18" s="20">
        <f t="shared" si="0"/>
        <v>84117</v>
      </c>
      <c r="AS18" s="21">
        <f t="shared" si="0"/>
        <v>77370</v>
      </c>
      <c r="AT18" s="21">
        <f t="shared" si="0"/>
        <v>73564</v>
      </c>
      <c r="AU18" s="21">
        <f t="shared" si="0"/>
        <v>92205</v>
      </c>
      <c r="AV18" s="16">
        <f t="shared" si="0"/>
        <v>139852</v>
      </c>
      <c r="AW18" s="28">
        <f t="shared" si="0"/>
        <v>64927</v>
      </c>
      <c r="AX18" s="21">
        <f t="shared" si="0"/>
        <v>73365</v>
      </c>
      <c r="AY18" s="21">
        <f t="shared" si="0"/>
        <v>100040</v>
      </c>
      <c r="AZ18" s="28">
        <f t="shared" si="0"/>
        <v>90129</v>
      </c>
      <c r="BA18" s="28">
        <f t="shared" si="0"/>
        <v>106782</v>
      </c>
      <c r="BB18" s="16">
        <f t="shared" si="0"/>
        <v>82401</v>
      </c>
      <c r="BC18" s="28">
        <f t="shared" si="0"/>
        <v>54700</v>
      </c>
      <c r="BD18" s="28">
        <f t="shared" si="0"/>
        <v>66147</v>
      </c>
      <c r="BE18" s="26">
        <f t="shared" si="0"/>
        <v>81459</v>
      </c>
    </row>
    <row r="19" spans="1:57" ht="15.75" thickBot="1">
      <c r="A19" s="78" t="s">
        <v>3</v>
      </c>
      <c r="B19" s="79">
        <f aca="true" t="shared" si="2" ref="B19:AR19">SUM(B7:B18)</f>
        <v>618230</v>
      </c>
      <c r="C19" s="80">
        <f t="shared" si="2"/>
        <v>637908</v>
      </c>
      <c r="D19" s="80">
        <f t="shared" si="2"/>
        <v>706593</v>
      </c>
      <c r="E19" s="80">
        <f t="shared" si="2"/>
        <v>648527</v>
      </c>
      <c r="F19" s="81">
        <f t="shared" si="2"/>
        <v>695827</v>
      </c>
      <c r="G19" s="82">
        <f t="shared" si="2"/>
        <v>679934</v>
      </c>
      <c r="H19" s="80">
        <f t="shared" si="2"/>
        <v>511947</v>
      </c>
      <c r="I19" s="80">
        <f t="shared" si="2"/>
        <v>656271</v>
      </c>
      <c r="J19" s="81">
        <f aca="true" t="shared" si="3" ref="J19:O19">SUM(J7:J18)</f>
        <v>577758</v>
      </c>
      <c r="K19" s="83">
        <f t="shared" si="3"/>
        <v>690155</v>
      </c>
      <c r="L19" s="82">
        <f t="shared" si="3"/>
        <v>376956</v>
      </c>
      <c r="M19" s="82">
        <f t="shared" si="3"/>
        <v>299953</v>
      </c>
      <c r="N19" s="82">
        <f t="shared" si="3"/>
        <v>402142</v>
      </c>
      <c r="O19" s="82">
        <f t="shared" si="3"/>
        <v>486680</v>
      </c>
      <c r="P19" s="79">
        <f t="shared" si="2"/>
        <v>0</v>
      </c>
      <c r="Q19" s="80">
        <f t="shared" si="2"/>
        <v>49</v>
      </c>
      <c r="R19" s="80">
        <f t="shared" si="2"/>
        <v>0</v>
      </c>
      <c r="S19" s="80">
        <f t="shared" si="2"/>
        <v>0</v>
      </c>
      <c r="T19" s="81">
        <f t="shared" si="2"/>
        <v>0</v>
      </c>
      <c r="U19" s="80">
        <f t="shared" si="2"/>
        <v>0</v>
      </c>
      <c r="V19" s="80">
        <f t="shared" si="2"/>
        <v>161</v>
      </c>
      <c r="W19" s="80">
        <f t="shared" si="2"/>
        <v>0</v>
      </c>
      <c r="X19" s="81">
        <f aca="true" t="shared" si="4" ref="X19:AC19">SUM(X7:X18)</f>
        <v>0</v>
      </c>
      <c r="Y19" s="82">
        <f t="shared" si="4"/>
        <v>0</v>
      </c>
      <c r="Z19" s="80">
        <f t="shared" si="4"/>
        <v>0</v>
      </c>
      <c r="AA19" s="81">
        <f t="shared" si="4"/>
        <v>0</v>
      </c>
      <c r="AB19" s="82">
        <f t="shared" si="4"/>
        <v>0</v>
      </c>
      <c r="AC19" s="82">
        <f t="shared" si="4"/>
        <v>0</v>
      </c>
      <c r="AD19" s="79">
        <f t="shared" si="2"/>
        <v>371629</v>
      </c>
      <c r="AE19" s="80">
        <f t="shared" si="2"/>
        <v>417148</v>
      </c>
      <c r="AF19" s="80">
        <f t="shared" si="2"/>
        <v>393756</v>
      </c>
      <c r="AG19" s="80">
        <f t="shared" si="2"/>
        <v>679168</v>
      </c>
      <c r="AH19" s="81">
        <f t="shared" si="2"/>
        <v>753149</v>
      </c>
      <c r="AI19" s="80">
        <f t="shared" si="2"/>
        <v>416122</v>
      </c>
      <c r="AJ19" s="80">
        <f t="shared" si="2"/>
        <v>474904</v>
      </c>
      <c r="AK19" s="80">
        <f t="shared" si="2"/>
        <v>563120</v>
      </c>
      <c r="AL19" s="81">
        <f aca="true" t="shared" si="5" ref="AL19:AQ19">SUM(AL7:AL18)</f>
        <v>771627</v>
      </c>
      <c r="AM19" s="81">
        <f t="shared" si="5"/>
        <v>748583</v>
      </c>
      <c r="AN19" s="81">
        <f t="shared" si="5"/>
        <v>859154</v>
      </c>
      <c r="AO19" s="82">
        <f t="shared" si="5"/>
        <v>564185</v>
      </c>
      <c r="AP19" s="82">
        <f t="shared" si="5"/>
        <v>425369</v>
      </c>
      <c r="AQ19" s="82">
        <f t="shared" si="5"/>
        <v>538396</v>
      </c>
      <c r="AR19" s="79">
        <f t="shared" si="2"/>
        <v>989859</v>
      </c>
      <c r="AS19" s="80">
        <f>+AE19+Q19+C19</f>
        <v>1055105</v>
      </c>
      <c r="AT19" s="80">
        <f>+AF19+R19+D19</f>
        <v>1100349</v>
      </c>
      <c r="AU19" s="80">
        <f>+AG19+S19+E19</f>
        <v>1327695</v>
      </c>
      <c r="AV19" s="81">
        <f aca="true" t="shared" si="6" ref="AV19:BA19">SUM(AV7:AV18)</f>
        <v>1448976</v>
      </c>
      <c r="AW19" s="82">
        <f t="shared" si="6"/>
        <v>1096056</v>
      </c>
      <c r="AX19" s="80">
        <f t="shared" si="6"/>
        <v>987012</v>
      </c>
      <c r="AY19" s="80">
        <f t="shared" si="6"/>
        <v>1219391</v>
      </c>
      <c r="AZ19" s="82">
        <f t="shared" si="6"/>
        <v>1349385</v>
      </c>
      <c r="BA19" s="82">
        <f t="shared" si="6"/>
        <v>1438738</v>
      </c>
      <c r="BB19" s="81">
        <f>SUM(BB7:BB18)</f>
        <v>1236110</v>
      </c>
      <c r="BC19" s="82">
        <f>SUM(BC7:BC18)</f>
        <v>864138</v>
      </c>
      <c r="BD19" s="82">
        <f>SUM(BD7:BD18)</f>
        <v>827511</v>
      </c>
      <c r="BE19" s="83">
        <f>SUM(BE7:BE18)</f>
        <v>1025076</v>
      </c>
    </row>
    <row r="22" ht="15" thickBot="1"/>
    <row r="23" spans="1:57" ht="15">
      <c r="A23" s="53" t="s">
        <v>19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5"/>
      <c r="BB23" s="55"/>
      <c r="BC23" s="55"/>
      <c r="BD23" s="55"/>
      <c r="BE23" s="66"/>
    </row>
    <row r="24" spans="1:57" ht="15.75" thickBot="1">
      <c r="A24" s="11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8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8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8"/>
      <c r="AR24" s="59"/>
      <c r="AS24" s="59"/>
      <c r="AT24" s="59"/>
      <c r="AU24" s="59"/>
      <c r="AV24" s="59"/>
      <c r="AW24" s="59"/>
      <c r="AX24" s="59"/>
      <c r="AY24" s="118"/>
      <c r="AZ24" s="118"/>
      <c r="BA24" s="118"/>
      <c r="BB24" s="118"/>
      <c r="BC24" s="118"/>
      <c r="BD24" s="118"/>
      <c r="BE24" s="84"/>
    </row>
    <row r="25" spans="1:57" ht="15">
      <c r="A25" s="61"/>
      <c r="B25" s="62" t="s">
        <v>1</v>
      </c>
      <c r="C25" s="63"/>
      <c r="D25" s="63"/>
      <c r="E25" s="63"/>
      <c r="F25" s="63"/>
      <c r="G25" s="63"/>
      <c r="H25" s="63"/>
      <c r="I25" s="64"/>
      <c r="J25" s="64"/>
      <c r="K25" s="64"/>
      <c r="L25" s="64"/>
      <c r="M25" s="64"/>
      <c r="N25" s="64"/>
      <c r="O25" s="66"/>
      <c r="P25" s="62" t="s">
        <v>2</v>
      </c>
      <c r="Q25" s="63"/>
      <c r="R25" s="63"/>
      <c r="S25" s="63"/>
      <c r="T25" s="63"/>
      <c r="U25" s="63"/>
      <c r="V25" s="63"/>
      <c r="W25" s="64"/>
      <c r="X25" s="64"/>
      <c r="Y25" s="64"/>
      <c r="Z25" s="64"/>
      <c r="AA25" s="64"/>
      <c r="AB25" s="64"/>
      <c r="AC25" s="66"/>
      <c r="AD25" s="62" t="s">
        <v>5</v>
      </c>
      <c r="AE25" s="63"/>
      <c r="AF25" s="63"/>
      <c r="AG25" s="63"/>
      <c r="AH25" s="63"/>
      <c r="AI25" s="63"/>
      <c r="AJ25" s="63"/>
      <c r="AK25" s="64"/>
      <c r="AL25" s="64"/>
      <c r="AM25" s="64"/>
      <c r="AN25" s="64"/>
      <c r="AO25" s="64"/>
      <c r="AP25" s="64"/>
      <c r="AQ25" s="66"/>
      <c r="AR25" s="62" t="s">
        <v>3</v>
      </c>
      <c r="AS25" s="63"/>
      <c r="AT25" s="63"/>
      <c r="AU25" s="63"/>
      <c r="AV25" s="63"/>
      <c r="AW25" s="63"/>
      <c r="AX25" s="63"/>
      <c r="AY25" s="18"/>
      <c r="AZ25" s="18"/>
      <c r="BA25" s="19"/>
      <c r="BB25" s="19"/>
      <c r="BC25" s="19"/>
      <c r="BD25" s="19"/>
      <c r="BE25" s="65"/>
    </row>
    <row r="26" spans="1:57" ht="15">
      <c r="A26" s="69" t="s">
        <v>6</v>
      </c>
      <c r="B26" s="70">
        <v>2004</v>
      </c>
      <c r="C26" s="71">
        <v>2005</v>
      </c>
      <c r="D26" s="71">
        <v>2006</v>
      </c>
      <c r="E26" s="71">
        <v>2007</v>
      </c>
      <c r="F26" s="71">
        <v>2008</v>
      </c>
      <c r="G26" s="71">
        <v>2009</v>
      </c>
      <c r="H26" s="72">
        <v>2010</v>
      </c>
      <c r="I26" s="72">
        <v>2011</v>
      </c>
      <c r="J26" s="72">
        <v>2012</v>
      </c>
      <c r="K26" s="72">
        <v>2013</v>
      </c>
      <c r="L26" s="72">
        <v>2014</v>
      </c>
      <c r="M26" s="75">
        <v>2015</v>
      </c>
      <c r="N26" s="76">
        <v>2016</v>
      </c>
      <c r="O26" s="74">
        <v>2017</v>
      </c>
      <c r="P26" s="70">
        <v>2004</v>
      </c>
      <c r="Q26" s="71">
        <v>2005</v>
      </c>
      <c r="R26" s="71">
        <v>2006</v>
      </c>
      <c r="S26" s="71">
        <v>2007</v>
      </c>
      <c r="T26" s="71">
        <v>2008</v>
      </c>
      <c r="U26" s="71">
        <v>2009</v>
      </c>
      <c r="V26" s="72">
        <v>2010</v>
      </c>
      <c r="W26" s="72">
        <v>2011</v>
      </c>
      <c r="X26" s="72">
        <v>2012</v>
      </c>
      <c r="Y26" s="72">
        <v>2013</v>
      </c>
      <c r="Z26" s="72">
        <v>2014</v>
      </c>
      <c r="AA26" s="75">
        <v>2015</v>
      </c>
      <c r="AB26" s="76">
        <v>2016</v>
      </c>
      <c r="AC26" s="74">
        <v>2017</v>
      </c>
      <c r="AD26" s="70">
        <v>2004</v>
      </c>
      <c r="AE26" s="71">
        <v>2005</v>
      </c>
      <c r="AF26" s="71">
        <v>2006</v>
      </c>
      <c r="AG26" s="71">
        <v>2007</v>
      </c>
      <c r="AH26" s="71">
        <v>2008</v>
      </c>
      <c r="AI26" s="71">
        <v>2009</v>
      </c>
      <c r="AJ26" s="72">
        <v>2010</v>
      </c>
      <c r="AK26" s="72">
        <v>2011</v>
      </c>
      <c r="AL26" s="72">
        <v>2012</v>
      </c>
      <c r="AM26" s="72">
        <v>2013</v>
      </c>
      <c r="AN26" s="72">
        <v>2014</v>
      </c>
      <c r="AO26" s="75">
        <v>2015</v>
      </c>
      <c r="AP26" s="76">
        <v>2016</v>
      </c>
      <c r="AQ26" s="74">
        <v>2017</v>
      </c>
      <c r="AR26" s="70">
        <v>2004</v>
      </c>
      <c r="AS26" s="71">
        <v>2005</v>
      </c>
      <c r="AT26" s="71">
        <v>2006</v>
      </c>
      <c r="AU26" s="71">
        <v>2007</v>
      </c>
      <c r="AV26" s="71">
        <v>2008</v>
      </c>
      <c r="AW26" s="71">
        <v>2009</v>
      </c>
      <c r="AX26" s="72">
        <v>2010</v>
      </c>
      <c r="AY26" s="71">
        <v>2011</v>
      </c>
      <c r="AZ26" s="75">
        <v>2012</v>
      </c>
      <c r="BA26" s="76">
        <v>2013</v>
      </c>
      <c r="BB26" s="75">
        <v>2014</v>
      </c>
      <c r="BC26" s="76">
        <v>2015</v>
      </c>
      <c r="BD26" s="76">
        <v>2016</v>
      </c>
      <c r="BE26" s="74">
        <v>2017</v>
      </c>
    </row>
    <row r="27" spans="1:57" ht="15">
      <c r="A27" s="77" t="s">
        <v>7</v>
      </c>
      <c r="B27" s="20"/>
      <c r="C27" s="21"/>
      <c r="D27" s="21"/>
      <c r="E27" s="21"/>
      <c r="F27" s="16"/>
      <c r="G27" s="22"/>
      <c r="H27" s="23"/>
      <c r="I27" s="24"/>
      <c r="J27" s="16"/>
      <c r="K27" s="22"/>
      <c r="L27" s="23"/>
      <c r="M27" s="16"/>
      <c r="N27" s="28"/>
      <c r="O27" s="25"/>
      <c r="P27" s="20"/>
      <c r="Q27" s="21"/>
      <c r="R27" s="21"/>
      <c r="S27" s="21"/>
      <c r="T27" s="16"/>
      <c r="U27" s="22"/>
      <c r="V27" s="23"/>
      <c r="W27" s="24"/>
      <c r="X27" s="16">
        <v>0</v>
      </c>
      <c r="Y27" s="22">
        <v>0</v>
      </c>
      <c r="Z27" s="23"/>
      <c r="AA27" s="16"/>
      <c r="AB27" s="28"/>
      <c r="AC27" s="26"/>
      <c r="AD27" s="20"/>
      <c r="AE27" s="21"/>
      <c r="AF27" s="21"/>
      <c r="AG27" s="21"/>
      <c r="AH27" s="16"/>
      <c r="AI27" s="22"/>
      <c r="AJ27" s="23"/>
      <c r="AK27" s="24"/>
      <c r="AL27" s="16">
        <v>0</v>
      </c>
      <c r="AM27" s="23">
        <v>0</v>
      </c>
      <c r="AN27" s="23"/>
      <c r="AO27" s="16"/>
      <c r="AP27" s="28"/>
      <c r="AQ27" s="26"/>
      <c r="AR27" s="20">
        <f aca="true" t="shared" si="7" ref="AR27:BD38">+AD27+P27+B27</f>
        <v>0</v>
      </c>
      <c r="AS27" s="21">
        <f t="shared" si="7"/>
        <v>0</v>
      </c>
      <c r="AT27" s="21">
        <f t="shared" si="7"/>
        <v>0</v>
      </c>
      <c r="AU27" s="21">
        <f t="shared" si="7"/>
        <v>0</v>
      </c>
      <c r="AV27" s="16">
        <f t="shared" si="7"/>
        <v>0</v>
      </c>
      <c r="AW27" s="22">
        <f t="shared" si="7"/>
        <v>0</v>
      </c>
      <c r="AX27" s="23">
        <f>+H27+V27+AJ27</f>
        <v>0</v>
      </c>
      <c r="AY27" s="21">
        <f>+I27+W27+AK27</f>
        <v>0</v>
      </c>
      <c r="AZ27" s="28">
        <f>+J27+X27+AL27</f>
        <v>0</v>
      </c>
      <c r="BA27" s="28">
        <f>+K27+Y27+AM27</f>
        <v>0</v>
      </c>
      <c r="BB27" s="16">
        <f>+L27+Z27+AN27</f>
        <v>0</v>
      </c>
      <c r="BC27" s="28">
        <f>+M27+AA27+AO27</f>
        <v>0</v>
      </c>
      <c r="BD27" s="28">
        <f>+N27+AB27+AP27</f>
        <v>0</v>
      </c>
      <c r="BE27" s="25">
        <f>+O27+AC27+AQ27</f>
        <v>0</v>
      </c>
    </row>
    <row r="28" spans="1:57" ht="15">
      <c r="A28" s="77" t="s">
        <v>8</v>
      </c>
      <c r="B28" s="20"/>
      <c r="C28" s="21"/>
      <c r="D28" s="21"/>
      <c r="E28" s="21"/>
      <c r="F28" s="16"/>
      <c r="G28" s="28"/>
      <c r="H28" s="21"/>
      <c r="I28" s="29"/>
      <c r="J28" s="16"/>
      <c r="K28" s="28"/>
      <c r="L28" s="21"/>
      <c r="M28" s="16"/>
      <c r="N28" s="28"/>
      <c r="O28" s="26"/>
      <c r="P28" s="20"/>
      <c r="Q28" s="21"/>
      <c r="R28" s="21"/>
      <c r="S28" s="21"/>
      <c r="T28" s="16"/>
      <c r="U28" s="28"/>
      <c r="V28" s="21"/>
      <c r="W28" s="29"/>
      <c r="X28" s="16">
        <v>0</v>
      </c>
      <c r="Y28" s="28">
        <v>0</v>
      </c>
      <c r="Z28" s="21"/>
      <c r="AA28" s="16"/>
      <c r="AB28" s="28"/>
      <c r="AC28" s="26"/>
      <c r="AD28" s="20"/>
      <c r="AE28" s="21"/>
      <c r="AF28" s="21"/>
      <c r="AG28" s="21"/>
      <c r="AH28" s="16"/>
      <c r="AI28" s="28"/>
      <c r="AJ28" s="21"/>
      <c r="AK28" s="29"/>
      <c r="AL28" s="16">
        <v>0</v>
      </c>
      <c r="AM28" s="21">
        <v>0</v>
      </c>
      <c r="AN28" s="21"/>
      <c r="AO28" s="16"/>
      <c r="AP28" s="28"/>
      <c r="AQ28" s="26"/>
      <c r="AR28" s="20">
        <f t="shared" si="7"/>
        <v>0</v>
      </c>
      <c r="AS28" s="21">
        <f t="shared" si="7"/>
        <v>0</v>
      </c>
      <c r="AT28" s="21">
        <f t="shared" si="7"/>
        <v>0</v>
      </c>
      <c r="AU28" s="21">
        <f t="shared" si="7"/>
        <v>0</v>
      </c>
      <c r="AV28" s="16">
        <f t="shared" si="7"/>
        <v>0</v>
      </c>
      <c r="AW28" s="28">
        <f t="shared" si="7"/>
        <v>0</v>
      </c>
      <c r="AX28" s="21">
        <f t="shared" si="7"/>
        <v>0</v>
      </c>
      <c r="AY28" s="21">
        <f t="shared" si="7"/>
        <v>0</v>
      </c>
      <c r="AZ28" s="28">
        <f t="shared" si="7"/>
        <v>0</v>
      </c>
      <c r="BA28" s="28">
        <f t="shared" si="7"/>
        <v>0</v>
      </c>
      <c r="BB28" s="16">
        <f t="shared" si="7"/>
        <v>0</v>
      </c>
      <c r="BC28" s="28">
        <f t="shared" si="7"/>
        <v>0</v>
      </c>
      <c r="BD28" s="28">
        <f t="shared" si="7"/>
        <v>0</v>
      </c>
      <c r="BE28" s="26">
        <f>+O28+AC28+AQ28</f>
        <v>0</v>
      </c>
    </row>
    <row r="29" spans="1:57" ht="15">
      <c r="A29" s="77" t="s">
        <v>9</v>
      </c>
      <c r="B29" s="20"/>
      <c r="C29" s="21"/>
      <c r="D29" s="21"/>
      <c r="E29" s="21"/>
      <c r="F29" s="16"/>
      <c r="G29" s="28"/>
      <c r="H29" s="21"/>
      <c r="I29" s="29"/>
      <c r="J29" s="16"/>
      <c r="K29" s="28"/>
      <c r="L29" s="21"/>
      <c r="M29" s="16"/>
      <c r="N29" s="28"/>
      <c r="O29" s="26"/>
      <c r="P29" s="20"/>
      <c r="Q29" s="21"/>
      <c r="R29" s="21"/>
      <c r="S29" s="21"/>
      <c r="T29" s="16"/>
      <c r="U29" s="28"/>
      <c r="V29" s="21"/>
      <c r="W29" s="29"/>
      <c r="X29" s="16">
        <v>0</v>
      </c>
      <c r="Y29" s="28">
        <v>0</v>
      </c>
      <c r="Z29" s="21"/>
      <c r="AA29" s="16"/>
      <c r="AB29" s="28"/>
      <c r="AC29" s="26"/>
      <c r="AD29" s="20"/>
      <c r="AE29" s="21"/>
      <c r="AF29" s="21"/>
      <c r="AG29" s="21"/>
      <c r="AH29" s="16"/>
      <c r="AI29" s="28"/>
      <c r="AJ29" s="21"/>
      <c r="AK29" s="29"/>
      <c r="AL29" s="16">
        <v>0</v>
      </c>
      <c r="AM29" s="21">
        <v>0</v>
      </c>
      <c r="AN29" s="21"/>
      <c r="AO29" s="16"/>
      <c r="AP29" s="28"/>
      <c r="AQ29" s="26"/>
      <c r="AR29" s="20">
        <f t="shared" si="7"/>
        <v>0</v>
      </c>
      <c r="AS29" s="21">
        <f t="shared" si="7"/>
        <v>0</v>
      </c>
      <c r="AT29" s="21">
        <f t="shared" si="7"/>
        <v>0</v>
      </c>
      <c r="AU29" s="21">
        <f t="shared" si="7"/>
        <v>0</v>
      </c>
      <c r="AV29" s="16">
        <f t="shared" si="7"/>
        <v>0</v>
      </c>
      <c r="AW29" s="28">
        <f t="shared" si="7"/>
        <v>0</v>
      </c>
      <c r="AX29" s="21">
        <f t="shared" si="7"/>
        <v>0</v>
      </c>
      <c r="AY29" s="21">
        <f t="shared" si="7"/>
        <v>0</v>
      </c>
      <c r="AZ29" s="28">
        <f t="shared" si="7"/>
        <v>0</v>
      </c>
      <c r="BA29" s="28">
        <f t="shared" si="7"/>
        <v>0</v>
      </c>
      <c r="BB29" s="16">
        <f t="shared" si="7"/>
        <v>0</v>
      </c>
      <c r="BC29" s="28">
        <f t="shared" si="7"/>
        <v>0</v>
      </c>
      <c r="BD29" s="28">
        <f t="shared" si="7"/>
        <v>0</v>
      </c>
      <c r="BE29" s="26">
        <f>+O29+AC29+AQ29</f>
        <v>0</v>
      </c>
    </row>
    <row r="30" spans="1:57" ht="15">
      <c r="A30" s="77" t="s">
        <v>10</v>
      </c>
      <c r="B30" s="20"/>
      <c r="C30" s="21"/>
      <c r="D30" s="21"/>
      <c r="E30" s="21"/>
      <c r="F30" s="16"/>
      <c r="G30" s="28"/>
      <c r="H30" s="21"/>
      <c r="I30" s="29"/>
      <c r="J30" s="16"/>
      <c r="K30" s="28"/>
      <c r="L30" s="21"/>
      <c r="M30" s="16"/>
      <c r="N30" s="28"/>
      <c r="O30" s="26"/>
      <c r="P30" s="20"/>
      <c r="Q30" s="21"/>
      <c r="R30" s="21"/>
      <c r="S30" s="21"/>
      <c r="T30" s="16"/>
      <c r="U30" s="28"/>
      <c r="V30" s="21"/>
      <c r="W30" s="29"/>
      <c r="X30" s="16">
        <v>0</v>
      </c>
      <c r="Y30" s="28">
        <v>0</v>
      </c>
      <c r="Z30" s="21"/>
      <c r="AA30" s="16"/>
      <c r="AB30" s="28"/>
      <c r="AC30" s="26"/>
      <c r="AD30" s="20"/>
      <c r="AE30" s="21"/>
      <c r="AF30" s="21"/>
      <c r="AG30" s="21"/>
      <c r="AH30" s="16"/>
      <c r="AI30" s="28"/>
      <c r="AJ30" s="21"/>
      <c r="AK30" s="29"/>
      <c r="AL30" s="16">
        <v>0</v>
      </c>
      <c r="AM30" s="21">
        <v>0</v>
      </c>
      <c r="AN30" s="21"/>
      <c r="AO30" s="16"/>
      <c r="AP30" s="28"/>
      <c r="AQ30" s="26"/>
      <c r="AR30" s="20">
        <f t="shared" si="7"/>
        <v>0</v>
      </c>
      <c r="AS30" s="21">
        <f t="shared" si="7"/>
        <v>0</v>
      </c>
      <c r="AT30" s="21">
        <f t="shared" si="7"/>
        <v>0</v>
      </c>
      <c r="AU30" s="21">
        <f t="shared" si="7"/>
        <v>0</v>
      </c>
      <c r="AV30" s="16">
        <f t="shared" si="7"/>
        <v>0</v>
      </c>
      <c r="AW30" s="28">
        <f t="shared" si="7"/>
        <v>0</v>
      </c>
      <c r="AX30" s="21">
        <f t="shared" si="7"/>
        <v>0</v>
      </c>
      <c r="AY30" s="21">
        <f t="shared" si="7"/>
        <v>0</v>
      </c>
      <c r="AZ30" s="28">
        <f t="shared" si="7"/>
        <v>0</v>
      </c>
      <c r="BA30" s="28">
        <f t="shared" si="7"/>
        <v>0</v>
      </c>
      <c r="BB30" s="16">
        <f t="shared" si="7"/>
        <v>0</v>
      </c>
      <c r="BC30" s="28">
        <f t="shared" si="7"/>
        <v>0</v>
      </c>
      <c r="BD30" s="28">
        <f t="shared" si="7"/>
        <v>0</v>
      </c>
      <c r="BE30" s="26">
        <f>+O30+AC30+AQ30</f>
        <v>0</v>
      </c>
    </row>
    <row r="31" spans="1:57" ht="15">
      <c r="A31" s="77" t="s">
        <v>11</v>
      </c>
      <c r="B31" s="20"/>
      <c r="C31" s="21"/>
      <c r="D31" s="21"/>
      <c r="E31" s="21"/>
      <c r="F31" s="16"/>
      <c r="G31" s="28"/>
      <c r="H31" s="21"/>
      <c r="I31" s="29"/>
      <c r="J31" s="16"/>
      <c r="K31" s="28"/>
      <c r="L31" s="21"/>
      <c r="M31" s="16"/>
      <c r="N31" s="28"/>
      <c r="O31" s="26"/>
      <c r="P31" s="20"/>
      <c r="Q31" s="21"/>
      <c r="R31" s="21"/>
      <c r="S31" s="21"/>
      <c r="T31" s="16"/>
      <c r="U31" s="28"/>
      <c r="V31" s="21"/>
      <c r="W31" s="29"/>
      <c r="X31" s="16">
        <v>0</v>
      </c>
      <c r="Y31" s="28">
        <v>0</v>
      </c>
      <c r="Z31" s="21"/>
      <c r="AA31" s="16"/>
      <c r="AB31" s="28"/>
      <c r="AC31" s="26"/>
      <c r="AD31" s="20"/>
      <c r="AE31" s="21"/>
      <c r="AF31" s="21"/>
      <c r="AG31" s="21"/>
      <c r="AH31" s="16"/>
      <c r="AI31" s="28"/>
      <c r="AJ31" s="21"/>
      <c r="AK31" s="29"/>
      <c r="AL31" s="16">
        <v>0</v>
      </c>
      <c r="AM31" s="21">
        <v>0</v>
      </c>
      <c r="AN31" s="21"/>
      <c r="AO31" s="16"/>
      <c r="AP31" s="28"/>
      <c r="AQ31" s="26"/>
      <c r="AR31" s="20">
        <f t="shared" si="7"/>
        <v>0</v>
      </c>
      <c r="AS31" s="21">
        <f t="shared" si="7"/>
        <v>0</v>
      </c>
      <c r="AT31" s="21">
        <f t="shared" si="7"/>
        <v>0</v>
      </c>
      <c r="AU31" s="21">
        <f t="shared" si="7"/>
        <v>0</v>
      </c>
      <c r="AV31" s="16">
        <f t="shared" si="7"/>
        <v>0</v>
      </c>
      <c r="AW31" s="28">
        <f t="shared" si="7"/>
        <v>0</v>
      </c>
      <c r="AX31" s="21">
        <f t="shared" si="7"/>
        <v>0</v>
      </c>
      <c r="AY31" s="21">
        <f t="shared" si="7"/>
        <v>0</v>
      </c>
      <c r="AZ31" s="28">
        <f t="shared" si="7"/>
        <v>0</v>
      </c>
      <c r="BA31" s="28">
        <f t="shared" si="7"/>
        <v>0</v>
      </c>
      <c r="BB31" s="16">
        <f t="shared" si="7"/>
        <v>0</v>
      </c>
      <c r="BC31" s="28">
        <f t="shared" si="7"/>
        <v>0</v>
      </c>
      <c r="BD31" s="28">
        <f t="shared" si="7"/>
        <v>0</v>
      </c>
      <c r="BE31" s="26">
        <f>+O31+AC31+AQ31</f>
        <v>0</v>
      </c>
    </row>
    <row r="32" spans="1:57" ht="15">
      <c r="A32" s="77" t="s">
        <v>12</v>
      </c>
      <c r="B32" s="20"/>
      <c r="C32" s="21"/>
      <c r="D32" s="21"/>
      <c r="E32" s="21"/>
      <c r="F32" s="16"/>
      <c r="G32" s="28"/>
      <c r="H32" s="21"/>
      <c r="I32" s="29"/>
      <c r="J32" s="16"/>
      <c r="K32" s="28"/>
      <c r="L32" s="21"/>
      <c r="M32" s="16"/>
      <c r="N32" s="28"/>
      <c r="O32" s="26"/>
      <c r="P32" s="20"/>
      <c r="Q32" s="21"/>
      <c r="R32" s="21"/>
      <c r="S32" s="21"/>
      <c r="T32" s="16"/>
      <c r="U32" s="28"/>
      <c r="V32" s="21"/>
      <c r="W32" s="29"/>
      <c r="X32" s="16">
        <v>0</v>
      </c>
      <c r="Y32" s="28">
        <v>0</v>
      </c>
      <c r="Z32" s="21"/>
      <c r="AA32" s="16"/>
      <c r="AB32" s="28"/>
      <c r="AC32" s="26"/>
      <c r="AD32" s="20"/>
      <c r="AE32" s="21"/>
      <c r="AF32" s="21"/>
      <c r="AG32" s="21"/>
      <c r="AH32" s="16"/>
      <c r="AI32" s="28"/>
      <c r="AJ32" s="21"/>
      <c r="AK32" s="29"/>
      <c r="AL32" s="16">
        <v>0</v>
      </c>
      <c r="AM32" s="21">
        <v>0</v>
      </c>
      <c r="AN32" s="21"/>
      <c r="AO32" s="16"/>
      <c r="AP32" s="28"/>
      <c r="AQ32" s="26"/>
      <c r="AR32" s="20">
        <f t="shared" si="7"/>
        <v>0</v>
      </c>
      <c r="AS32" s="21">
        <f t="shared" si="7"/>
        <v>0</v>
      </c>
      <c r="AT32" s="21">
        <f t="shared" si="7"/>
        <v>0</v>
      </c>
      <c r="AU32" s="21">
        <f t="shared" si="7"/>
        <v>0</v>
      </c>
      <c r="AV32" s="16">
        <f t="shared" si="7"/>
        <v>0</v>
      </c>
      <c r="AW32" s="28">
        <f t="shared" si="7"/>
        <v>0</v>
      </c>
      <c r="AX32" s="21">
        <f t="shared" si="7"/>
        <v>0</v>
      </c>
      <c r="AY32" s="21">
        <f t="shared" si="7"/>
        <v>0</v>
      </c>
      <c r="AZ32" s="28">
        <f t="shared" si="7"/>
        <v>0</v>
      </c>
      <c r="BA32" s="28">
        <f t="shared" si="7"/>
        <v>0</v>
      </c>
      <c r="BB32" s="16">
        <f t="shared" si="7"/>
        <v>0</v>
      </c>
      <c r="BC32" s="28">
        <f t="shared" si="7"/>
        <v>0</v>
      </c>
      <c r="BD32" s="28">
        <f t="shared" si="7"/>
        <v>0</v>
      </c>
      <c r="BE32" s="26">
        <f>+O32+AC32+AQ32</f>
        <v>0</v>
      </c>
    </row>
    <row r="33" spans="1:57" ht="15">
      <c r="A33" s="77" t="s">
        <v>13</v>
      </c>
      <c r="B33" s="20"/>
      <c r="C33" s="21"/>
      <c r="D33" s="21"/>
      <c r="E33" s="21"/>
      <c r="F33" s="16"/>
      <c r="G33" s="28"/>
      <c r="H33" s="21"/>
      <c r="I33" s="29"/>
      <c r="J33" s="16"/>
      <c r="K33" s="28"/>
      <c r="L33" s="21"/>
      <c r="M33" s="16"/>
      <c r="N33" s="28"/>
      <c r="O33" s="26"/>
      <c r="P33" s="20"/>
      <c r="Q33" s="21"/>
      <c r="R33" s="21"/>
      <c r="S33" s="21"/>
      <c r="T33" s="16"/>
      <c r="U33" s="28"/>
      <c r="V33" s="21"/>
      <c r="W33" s="29"/>
      <c r="X33" s="16">
        <v>0</v>
      </c>
      <c r="Y33" s="28">
        <v>0</v>
      </c>
      <c r="Z33" s="21"/>
      <c r="AA33" s="16"/>
      <c r="AB33" s="28"/>
      <c r="AC33" s="26"/>
      <c r="AD33" s="20"/>
      <c r="AE33" s="21"/>
      <c r="AF33" s="21"/>
      <c r="AG33" s="21"/>
      <c r="AH33" s="16"/>
      <c r="AI33" s="28"/>
      <c r="AJ33" s="21"/>
      <c r="AK33" s="29"/>
      <c r="AL33" s="16">
        <v>0</v>
      </c>
      <c r="AM33" s="21">
        <v>0</v>
      </c>
      <c r="AN33" s="21"/>
      <c r="AO33" s="16"/>
      <c r="AP33" s="28"/>
      <c r="AQ33" s="26"/>
      <c r="AR33" s="20">
        <f t="shared" si="7"/>
        <v>0</v>
      </c>
      <c r="AS33" s="21">
        <f t="shared" si="7"/>
        <v>0</v>
      </c>
      <c r="AT33" s="21">
        <f t="shared" si="7"/>
        <v>0</v>
      </c>
      <c r="AU33" s="21">
        <f t="shared" si="7"/>
        <v>0</v>
      </c>
      <c r="AV33" s="16">
        <f t="shared" si="7"/>
        <v>0</v>
      </c>
      <c r="AW33" s="28">
        <f t="shared" si="7"/>
        <v>0</v>
      </c>
      <c r="AX33" s="21">
        <f t="shared" si="7"/>
        <v>0</v>
      </c>
      <c r="AY33" s="21">
        <f t="shared" si="7"/>
        <v>0</v>
      </c>
      <c r="AZ33" s="28">
        <f t="shared" si="7"/>
        <v>0</v>
      </c>
      <c r="BA33" s="28">
        <f t="shared" si="7"/>
        <v>0</v>
      </c>
      <c r="BB33" s="16">
        <f t="shared" si="7"/>
        <v>0</v>
      </c>
      <c r="BC33" s="28">
        <f t="shared" si="7"/>
        <v>0</v>
      </c>
      <c r="BD33" s="28">
        <f t="shared" si="7"/>
        <v>0</v>
      </c>
      <c r="BE33" s="26">
        <f>+O33+AC33+AQ33</f>
        <v>0</v>
      </c>
    </row>
    <row r="34" spans="1:57" ht="15">
      <c r="A34" s="77" t="s">
        <v>14</v>
      </c>
      <c r="B34" s="20"/>
      <c r="C34" s="21"/>
      <c r="D34" s="21"/>
      <c r="E34" s="21"/>
      <c r="F34" s="16"/>
      <c r="G34" s="28"/>
      <c r="H34" s="21"/>
      <c r="I34" s="29"/>
      <c r="J34" s="16"/>
      <c r="K34" s="28"/>
      <c r="L34" s="21"/>
      <c r="M34" s="16"/>
      <c r="N34" s="28"/>
      <c r="O34" s="26"/>
      <c r="P34" s="20"/>
      <c r="Q34" s="21"/>
      <c r="R34" s="21"/>
      <c r="S34" s="21"/>
      <c r="T34" s="16"/>
      <c r="U34" s="28"/>
      <c r="V34" s="21"/>
      <c r="W34" s="29"/>
      <c r="X34" s="16">
        <v>0</v>
      </c>
      <c r="Y34" s="28">
        <v>0</v>
      </c>
      <c r="Z34" s="21"/>
      <c r="AA34" s="16"/>
      <c r="AB34" s="28"/>
      <c r="AC34" s="26"/>
      <c r="AD34" s="20"/>
      <c r="AE34" s="21"/>
      <c r="AF34" s="21"/>
      <c r="AG34" s="21"/>
      <c r="AH34" s="16"/>
      <c r="AI34" s="28"/>
      <c r="AJ34" s="21"/>
      <c r="AK34" s="29"/>
      <c r="AL34" s="16">
        <v>0</v>
      </c>
      <c r="AM34" s="21">
        <v>0</v>
      </c>
      <c r="AN34" s="21"/>
      <c r="AO34" s="16"/>
      <c r="AP34" s="28"/>
      <c r="AQ34" s="26"/>
      <c r="AR34" s="20">
        <f t="shared" si="7"/>
        <v>0</v>
      </c>
      <c r="AS34" s="21">
        <f t="shared" si="7"/>
        <v>0</v>
      </c>
      <c r="AT34" s="21">
        <f t="shared" si="7"/>
        <v>0</v>
      </c>
      <c r="AU34" s="21">
        <f t="shared" si="7"/>
        <v>0</v>
      </c>
      <c r="AV34" s="16">
        <f t="shared" si="7"/>
        <v>0</v>
      </c>
      <c r="AW34" s="28">
        <f t="shared" si="7"/>
        <v>0</v>
      </c>
      <c r="AX34" s="21">
        <f t="shared" si="7"/>
        <v>0</v>
      </c>
      <c r="AY34" s="21">
        <f t="shared" si="7"/>
        <v>0</v>
      </c>
      <c r="AZ34" s="28">
        <f t="shared" si="7"/>
        <v>0</v>
      </c>
      <c r="BA34" s="28">
        <f t="shared" si="7"/>
        <v>0</v>
      </c>
      <c r="BB34" s="16">
        <f t="shared" si="7"/>
        <v>0</v>
      </c>
      <c r="BC34" s="28">
        <f t="shared" si="7"/>
        <v>0</v>
      </c>
      <c r="BD34" s="28">
        <f t="shared" si="7"/>
        <v>0</v>
      </c>
      <c r="BE34" s="26">
        <f>+O34+AC34+AQ34</f>
        <v>0</v>
      </c>
    </row>
    <row r="35" spans="1:57" ht="15">
      <c r="A35" s="77" t="s">
        <v>15</v>
      </c>
      <c r="B35" s="20"/>
      <c r="C35" s="21"/>
      <c r="D35" s="21"/>
      <c r="E35" s="21"/>
      <c r="F35" s="16"/>
      <c r="G35" s="28"/>
      <c r="H35" s="21"/>
      <c r="I35" s="29"/>
      <c r="J35" s="16"/>
      <c r="K35" s="28"/>
      <c r="L35" s="21"/>
      <c r="M35" s="16"/>
      <c r="N35" s="28"/>
      <c r="O35" s="26"/>
      <c r="P35" s="20"/>
      <c r="Q35" s="21"/>
      <c r="R35" s="21"/>
      <c r="S35" s="21"/>
      <c r="T35" s="16"/>
      <c r="U35" s="28"/>
      <c r="V35" s="21"/>
      <c r="W35" s="29"/>
      <c r="X35" s="16">
        <v>0</v>
      </c>
      <c r="Y35" s="28">
        <v>0</v>
      </c>
      <c r="Z35" s="21"/>
      <c r="AA35" s="16"/>
      <c r="AB35" s="28"/>
      <c r="AC35" s="26"/>
      <c r="AD35" s="20"/>
      <c r="AE35" s="21"/>
      <c r="AF35" s="21"/>
      <c r="AG35" s="21"/>
      <c r="AH35" s="16"/>
      <c r="AI35" s="28"/>
      <c r="AJ35" s="21"/>
      <c r="AK35" s="29"/>
      <c r="AL35" s="16">
        <v>0</v>
      </c>
      <c r="AM35" s="21">
        <v>0</v>
      </c>
      <c r="AN35" s="21"/>
      <c r="AO35" s="16"/>
      <c r="AP35" s="28"/>
      <c r="AQ35" s="26"/>
      <c r="AR35" s="20">
        <f t="shared" si="7"/>
        <v>0</v>
      </c>
      <c r="AS35" s="21">
        <f t="shared" si="7"/>
        <v>0</v>
      </c>
      <c r="AT35" s="21">
        <f t="shared" si="7"/>
        <v>0</v>
      </c>
      <c r="AU35" s="21">
        <f t="shared" si="7"/>
        <v>0</v>
      </c>
      <c r="AV35" s="16">
        <f t="shared" si="7"/>
        <v>0</v>
      </c>
      <c r="AW35" s="28">
        <f t="shared" si="7"/>
        <v>0</v>
      </c>
      <c r="AX35" s="21">
        <f t="shared" si="7"/>
        <v>0</v>
      </c>
      <c r="AY35" s="21">
        <f t="shared" si="7"/>
        <v>0</v>
      </c>
      <c r="AZ35" s="28">
        <f t="shared" si="7"/>
        <v>0</v>
      </c>
      <c r="BA35" s="28">
        <f t="shared" si="7"/>
        <v>0</v>
      </c>
      <c r="BB35" s="16">
        <f t="shared" si="7"/>
        <v>0</v>
      </c>
      <c r="BC35" s="28">
        <f t="shared" si="7"/>
        <v>0</v>
      </c>
      <c r="BD35" s="28">
        <f t="shared" si="7"/>
        <v>0</v>
      </c>
      <c r="BE35" s="26">
        <f>+O35+AC35+AQ35</f>
        <v>0</v>
      </c>
    </row>
    <row r="36" spans="1:57" ht="15">
      <c r="A36" s="77" t="s">
        <v>16</v>
      </c>
      <c r="B36" s="20"/>
      <c r="C36" s="21"/>
      <c r="D36" s="21"/>
      <c r="E36" s="21"/>
      <c r="F36" s="16"/>
      <c r="G36" s="28"/>
      <c r="H36" s="21"/>
      <c r="I36" s="29"/>
      <c r="J36" s="16"/>
      <c r="K36" s="28"/>
      <c r="L36" s="21"/>
      <c r="M36" s="16"/>
      <c r="N36" s="28"/>
      <c r="O36" s="26"/>
      <c r="P36" s="20"/>
      <c r="Q36" s="21"/>
      <c r="R36" s="21"/>
      <c r="S36" s="21"/>
      <c r="T36" s="16"/>
      <c r="U36" s="28"/>
      <c r="V36" s="21"/>
      <c r="W36" s="29"/>
      <c r="X36" s="16">
        <v>0</v>
      </c>
      <c r="Y36" s="28">
        <v>0</v>
      </c>
      <c r="Z36" s="21"/>
      <c r="AA36" s="16"/>
      <c r="AB36" s="28"/>
      <c r="AC36" s="26"/>
      <c r="AD36" s="20"/>
      <c r="AE36" s="21"/>
      <c r="AF36" s="21"/>
      <c r="AG36" s="21"/>
      <c r="AH36" s="16"/>
      <c r="AI36" s="28"/>
      <c r="AJ36" s="21"/>
      <c r="AK36" s="29"/>
      <c r="AL36" s="16">
        <v>0</v>
      </c>
      <c r="AM36" s="21">
        <v>0</v>
      </c>
      <c r="AN36" s="21"/>
      <c r="AO36" s="16"/>
      <c r="AP36" s="28"/>
      <c r="AQ36" s="26"/>
      <c r="AR36" s="20">
        <f t="shared" si="7"/>
        <v>0</v>
      </c>
      <c r="AS36" s="21">
        <f t="shared" si="7"/>
        <v>0</v>
      </c>
      <c r="AT36" s="21">
        <f t="shared" si="7"/>
        <v>0</v>
      </c>
      <c r="AU36" s="21">
        <f t="shared" si="7"/>
        <v>0</v>
      </c>
      <c r="AV36" s="16">
        <f t="shared" si="7"/>
        <v>0</v>
      </c>
      <c r="AW36" s="28">
        <f t="shared" si="7"/>
        <v>0</v>
      </c>
      <c r="AX36" s="21">
        <f t="shared" si="7"/>
        <v>0</v>
      </c>
      <c r="AY36" s="21">
        <f t="shared" si="7"/>
        <v>0</v>
      </c>
      <c r="AZ36" s="28">
        <f t="shared" si="7"/>
        <v>0</v>
      </c>
      <c r="BA36" s="28">
        <f t="shared" si="7"/>
        <v>0</v>
      </c>
      <c r="BB36" s="16">
        <f t="shared" si="7"/>
        <v>0</v>
      </c>
      <c r="BC36" s="28">
        <f t="shared" si="7"/>
        <v>0</v>
      </c>
      <c r="BD36" s="28">
        <f t="shared" si="7"/>
        <v>0</v>
      </c>
      <c r="BE36" s="26">
        <f>+O36+AC36+AQ36</f>
        <v>0</v>
      </c>
    </row>
    <row r="37" spans="1:57" ht="15">
      <c r="A37" s="77" t="s">
        <v>17</v>
      </c>
      <c r="B37" s="20"/>
      <c r="C37" s="21"/>
      <c r="D37" s="21"/>
      <c r="E37" s="21"/>
      <c r="F37" s="16"/>
      <c r="G37" s="28"/>
      <c r="H37" s="21"/>
      <c r="I37" s="29"/>
      <c r="J37" s="16"/>
      <c r="K37" s="28"/>
      <c r="L37" s="21"/>
      <c r="M37" s="16"/>
      <c r="N37" s="28"/>
      <c r="O37" s="26"/>
      <c r="P37" s="20"/>
      <c r="Q37" s="21"/>
      <c r="R37" s="21"/>
      <c r="S37" s="21"/>
      <c r="T37" s="16"/>
      <c r="U37" s="28"/>
      <c r="V37" s="21"/>
      <c r="W37" s="29"/>
      <c r="X37" s="16">
        <v>0</v>
      </c>
      <c r="Y37" s="28">
        <v>0</v>
      </c>
      <c r="Z37" s="21"/>
      <c r="AA37" s="16"/>
      <c r="AB37" s="28"/>
      <c r="AC37" s="26"/>
      <c r="AD37" s="20"/>
      <c r="AE37" s="21"/>
      <c r="AF37" s="21"/>
      <c r="AG37" s="21"/>
      <c r="AH37" s="16"/>
      <c r="AI37" s="28"/>
      <c r="AJ37" s="21"/>
      <c r="AK37" s="29"/>
      <c r="AL37" s="16">
        <v>0</v>
      </c>
      <c r="AM37" s="21">
        <v>0</v>
      </c>
      <c r="AN37" s="21"/>
      <c r="AO37" s="16"/>
      <c r="AP37" s="28"/>
      <c r="AQ37" s="26"/>
      <c r="AR37" s="20">
        <f t="shared" si="7"/>
        <v>0</v>
      </c>
      <c r="AS37" s="21">
        <f t="shared" si="7"/>
        <v>0</v>
      </c>
      <c r="AT37" s="21">
        <f t="shared" si="7"/>
        <v>0</v>
      </c>
      <c r="AU37" s="21">
        <f t="shared" si="7"/>
        <v>0</v>
      </c>
      <c r="AV37" s="16">
        <f t="shared" si="7"/>
        <v>0</v>
      </c>
      <c r="AW37" s="28">
        <f t="shared" si="7"/>
        <v>0</v>
      </c>
      <c r="AX37" s="21">
        <f t="shared" si="7"/>
        <v>0</v>
      </c>
      <c r="AY37" s="21">
        <f t="shared" si="7"/>
        <v>0</v>
      </c>
      <c r="AZ37" s="28">
        <f t="shared" si="7"/>
        <v>0</v>
      </c>
      <c r="BA37" s="28">
        <f t="shared" si="7"/>
        <v>0</v>
      </c>
      <c r="BB37" s="16">
        <f t="shared" si="7"/>
        <v>0</v>
      </c>
      <c r="BC37" s="28">
        <f t="shared" si="7"/>
        <v>0</v>
      </c>
      <c r="BD37" s="28">
        <f t="shared" si="7"/>
        <v>0</v>
      </c>
      <c r="BE37" s="26">
        <f>+O37+AC37+AQ37</f>
        <v>0</v>
      </c>
    </row>
    <row r="38" spans="1:57" ht="15">
      <c r="A38" s="77" t="s">
        <v>18</v>
      </c>
      <c r="B38" s="20"/>
      <c r="C38" s="21"/>
      <c r="D38" s="21"/>
      <c r="E38" s="21"/>
      <c r="F38" s="16"/>
      <c r="G38" s="28"/>
      <c r="H38" s="21"/>
      <c r="I38" s="30"/>
      <c r="J38" s="16"/>
      <c r="K38" s="28"/>
      <c r="L38" s="21"/>
      <c r="M38" s="16"/>
      <c r="N38" s="28"/>
      <c r="O38" s="26"/>
      <c r="P38" s="20"/>
      <c r="Q38" s="21"/>
      <c r="R38" s="21"/>
      <c r="S38" s="21"/>
      <c r="T38" s="16"/>
      <c r="U38" s="28"/>
      <c r="V38" s="21"/>
      <c r="W38" s="30"/>
      <c r="X38" s="16">
        <v>0</v>
      </c>
      <c r="Y38" s="28">
        <v>0</v>
      </c>
      <c r="Z38" s="21"/>
      <c r="AA38" s="16"/>
      <c r="AB38" s="28"/>
      <c r="AC38" s="26"/>
      <c r="AD38" s="20"/>
      <c r="AE38" s="21"/>
      <c r="AF38" s="21"/>
      <c r="AG38" s="21"/>
      <c r="AH38" s="16"/>
      <c r="AI38" s="28"/>
      <c r="AJ38" s="21"/>
      <c r="AK38" s="30"/>
      <c r="AL38" s="16">
        <v>0</v>
      </c>
      <c r="AM38" s="21">
        <v>0</v>
      </c>
      <c r="AN38" s="21"/>
      <c r="AO38" s="16"/>
      <c r="AP38" s="28"/>
      <c r="AQ38" s="26"/>
      <c r="AR38" s="20">
        <f t="shared" si="7"/>
        <v>0</v>
      </c>
      <c r="AS38" s="21">
        <f t="shared" si="7"/>
        <v>0</v>
      </c>
      <c r="AT38" s="21">
        <f t="shared" si="7"/>
        <v>0</v>
      </c>
      <c r="AU38" s="21">
        <f t="shared" si="7"/>
        <v>0</v>
      </c>
      <c r="AV38" s="16">
        <f t="shared" si="7"/>
        <v>0</v>
      </c>
      <c r="AW38" s="28">
        <f t="shared" si="7"/>
        <v>0</v>
      </c>
      <c r="AX38" s="21">
        <f t="shared" si="7"/>
        <v>0</v>
      </c>
      <c r="AY38" s="21">
        <f t="shared" si="7"/>
        <v>0</v>
      </c>
      <c r="AZ38" s="28">
        <f t="shared" si="7"/>
        <v>0</v>
      </c>
      <c r="BA38" s="28">
        <f t="shared" si="7"/>
        <v>0</v>
      </c>
      <c r="BB38" s="16">
        <f t="shared" si="7"/>
        <v>0</v>
      </c>
      <c r="BC38" s="28">
        <f t="shared" si="7"/>
        <v>0</v>
      </c>
      <c r="BD38" s="28">
        <f t="shared" si="7"/>
        <v>0</v>
      </c>
      <c r="BE38" s="32">
        <f>+O38+AC38+AQ38</f>
        <v>0</v>
      </c>
    </row>
    <row r="39" spans="1:57" ht="15.75" thickBot="1">
      <c r="A39" s="78" t="s">
        <v>3</v>
      </c>
      <c r="B39" s="79">
        <f aca="true" t="shared" si="8" ref="B39:AR39">SUM(B27:B38)</f>
        <v>0</v>
      </c>
      <c r="C39" s="80">
        <f t="shared" si="8"/>
        <v>0</v>
      </c>
      <c r="D39" s="80">
        <f t="shared" si="8"/>
        <v>0</v>
      </c>
      <c r="E39" s="80">
        <f t="shared" si="8"/>
        <v>0</v>
      </c>
      <c r="F39" s="81">
        <f t="shared" si="8"/>
        <v>0</v>
      </c>
      <c r="G39" s="82">
        <f t="shared" si="8"/>
        <v>0</v>
      </c>
      <c r="H39" s="80">
        <f t="shared" si="8"/>
        <v>0</v>
      </c>
      <c r="I39" s="80">
        <f t="shared" si="8"/>
        <v>0</v>
      </c>
      <c r="J39" s="81">
        <f aca="true" t="shared" si="9" ref="J39:O39">SUM(J27:J38)</f>
        <v>0</v>
      </c>
      <c r="K39" s="82">
        <f t="shared" si="9"/>
        <v>0</v>
      </c>
      <c r="L39" s="80">
        <f t="shared" si="9"/>
        <v>0</v>
      </c>
      <c r="M39" s="81">
        <f t="shared" si="9"/>
        <v>0</v>
      </c>
      <c r="N39" s="82">
        <f t="shared" si="9"/>
        <v>0</v>
      </c>
      <c r="O39" s="82">
        <f t="shared" si="9"/>
        <v>0</v>
      </c>
      <c r="P39" s="79">
        <f t="shared" si="8"/>
        <v>0</v>
      </c>
      <c r="Q39" s="80">
        <f t="shared" si="8"/>
        <v>0</v>
      </c>
      <c r="R39" s="80">
        <f t="shared" si="8"/>
        <v>0</v>
      </c>
      <c r="S39" s="80">
        <f t="shared" si="8"/>
        <v>0</v>
      </c>
      <c r="T39" s="81">
        <f t="shared" si="8"/>
        <v>0</v>
      </c>
      <c r="U39" s="80">
        <f t="shared" si="8"/>
        <v>0</v>
      </c>
      <c r="V39" s="80">
        <f t="shared" si="8"/>
        <v>0</v>
      </c>
      <c r="W39" s="80">
        <f t="shared" si="8"/>
        <v>0</v>
      </c>
      <c r="X39" s="81">
        <f aca="true" t="shared" si="10" ref="X39:AC39">SUM(X27:X38)</f>
        <v>0</v>
      </c>
      <c r="Y39" s="82">
        <f t="shared" si="10"/>
        <v>0</v>
      </c>
      <c r="Z39" s="80">
        <f t="shared" si="10"/>
        <v>0</v>
      </c>
      <c r="AA39" s="81">
        <f t="shared" si="10"/>
        <v>0</v>
      </c>
      <c r="AB39" s="82">
        <f t="shared" si="10"/>
        <v>0</v>
      </c>
      <c r="AC39" s="82">
        <f t="shared" si="10"/>
        <v>0</v>
      </c>
      <c r="AD39" s="79">
        <f t="shared" si="8"/>
        <v>0</v>
      </c>
      <c r="AE39" s="80">
        <f t="shared" si="8"/>
        <v>0</v>
      </c>
      <c r="AF39" s="80">
        <f t="shared" si="8"/>
        <v>0</v>
      </c>
      <c r="AG39" s="80">
        <f t="shared" si="8"/>
        <v>0</v>
      </c>
      <c r="AH39" s="81">
        <f t="shared" si="8"/>
        <v>0</v>
      </c>
      <c r="AI39" s="80">
        <f t="shared" si="8"/>
        <v>0</v>
      </c>
      <c r="AJ39" s="80">
        <f t="shared" si="8"/>
        <v>0</v>
      </c>
      <c r="AK39" s="80">
        <f t="shared" si="8"/>
        <v>0</v>
      </c>
      <c r="AL39" s="81">
        <f aca="true" t="shared" si="11" ref="AL39:AQ39">SUM(AL27:AL38)</f>
        <v>0</v>
      </c>
      <c r="AM39" s="80">
        <f t="shared" si="11"/>
        <v>0</v>
      </c>
      <c r="AN39" s="80">
        <f t="shared" si="11"/>
        <v>0</v>
      </c>
      <c r="AO39" s="81">
        <f t="shared" si="11"/>
        <v>0</v>
      </c>
      <c r="AP39" s="82">
        <f t="shared" si="11"/>
        <v>0</v>
      </c>
      <c r="AQ39" s="82">
        <f t="shared" si="11"/>
        <v>0</v>
      </c>
      <c r="AR39" s="79">
        <f t="shared" si="8"/>
        <v>0</v>
      </c>
      <c r="AS39" s="80">
        <f>+AE39+Q39+C39</f>
        <v>0</v>
      </c>
      <c r="AT39" s="80">
        <f>+AF39+R39+D39</f>
        <v>0</v>
      </c>
      <c r="AU39" s="80">
        <f>+AG39+S39+E39</f>
        <v>0</v>
      </c>
      <c r="AV39" s="81">
        <f aca="true" t="shared" si="12" ref="AV39:BA39">SUM(AV27:AV38)</f>
        <v>0</v>
      </c>
      <c r="AW39" s="82">
        <f t="shared" si="12"/>
        <v>0</v>
      </c>
      <c r="AX39" s="80">
        <f t="shared" si="12"/>
        <v>0</v>
      </c>
      <c r="AY39" s="80">
        <f t="shared" si="12"/>
        <v>0</v>
      </c>
      <c r="AZ39" s="82">
        <f t="shared" si="12"/>
        <v>0</v>
      </c>
      <c r="BA39" s="82">
        <f t="shared" si="12"/>
        <v>0</v>
      </c>
      <c r="BB39" s="81">
        <f>SUM(BB27:BB38)</f>
        <v>0</v>
      </c>
      <c r="BC39" s="82">
        <f>SUM(BC27:BC38)</f>
        <v>0</v>
      </c>
      <c r="BD39" s="82">
        <f>SUM(BD27:BD38)</f>
        <v>0</v>
      </c>
      <c r="BE39" s="83">
        <f>SUM(BE27:BE38)</f>
        <v>0</v>
      </c>
    </row>
    <row r="42" ht="15" thickBot="1"/>
    <row r="43" spans="1:44" ht="15">
      <c r="A43" s="53" t="s">
        <v>20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5"/>
      <c r="AN43" s="55"/>
      <c r="AO43" s="55"/>
      <c r="AP43" s="55"/>
      <c r="AQ43" s="66"/>
      <c r="AR43" s="128"/>
    </row>
    <row r="44" spans="1:44" ht="15.75" thickBot="1">
      <c r="A44" s="57" t="s">
        <v>21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9"/>
      <c r="AN44" s="59"/>
      <c r="AO44" s="59"/>
      <c r="AP44" s="59"/>
      <c r="AQ44" s="86"/>
      <c r="AR44" s="128"/>
    </row>
    <row r="45" spans="1:46" ht="15">
      <c r="A45" s="87"/>
      <c r="B45" s="62" t="s">
        <v>22</v>
      </c>
      <c r="C45" s="63"/>
      <c r="D45" s="63"/>
      <c r="E45" s="63"/>
      <c r="F45" s="63"/>
      <c r="G45" s="63"/>
      <c r="H45" s="63"/>
      <c r="I45" s="64"/>
      <c r="J45" s="64"/>
      <c r="K45" s="64"/>
      <c r="L45" s="64"/>
      <c r="M45" s="64"/>
      <c r="N45" s="64"/>
      <c r="O45" s="66"/>
      <c r="P45" s="62" t="s">
        <v>23</v>
      </c>
      <c r="Q45" s="63"/>
      <c r="R45" s="63"/>
      <c r="S45" s="63"/>
      <c r="T45" s="63"/>
      <c r="U45" s="63"/>
      <c r="V45" s="63"/>
      <c r="W45" s="64"/>
      <c r="X45" s="64"/>
      <c r="Y45" s="64"/>
      <c r="Z45" s="64"/>
      <c r="AA45" s="64"/>
      <c r="AB45" s="64"/>
      <c r="AC45" s="65"/>
      <c r="AD45" s="62" t="s">
        <v>24</v>
      </c>
      <c r="AE45" s="63"/>
      <c r="AF45" s="63"/>
      <c r="AG45" s="63"/>
      <c r="AH45" s="63"/>
      <c r="AI45" s="63"/>
      <c r="AJ45" s="63"/>
      <c r="AK45" s="55"/>
      <c r="AL45" s="55"/>
      <c r="AM45" s="64"/>
      <c r="AN45" s="64"/>
      <c r="AO45" s="64"/>
      <c r="AP45" s="64"/>
      <c r="AQ45" s="88"/>
      <c r="AR45" s="128"/>
      <c r="AS45" s="90"/>
      <c r="AT45" s="90"/>
    </row>
    <row r="46" spans="1:46" ht="15">
      <c r="A46" s="70" t="s">
        <v>6</v>
      </c>
      <c r="B46" s="70">
        <v>2004</v>
      </c>
      <c r="C46" s="71">
        <v>2005</v>
      </c>
      <c r="D46" s="71">
        <v>2006</v>
      </c>
      <c r="E46" s="71">
        <v>2007</v>
      </c>
      <c r="F46" s="71">
        <v>2008</v>
      </c>
      <c r="G46" s="71">
        <v>2009</v>
      </c>
      <c r="H46" s="72">
        <v>2010</v>
      </c>
      <c r="I46" s="72">
        <v>2011</v>
      </c>
      <c r="J46" s="72">
        <v>2012</v>
      </c>
      <c r="K46" s="72">
        <v>2013</v>
      </c>
      <c r="L46" s="72">
        <v>2014</v>
      </c>
      <c r="M46" s="72">
        <v>2015</v>
      </c>
      <c r="N46" s="72">
        <v>2016</v>
      </c>
      <c r="O46" s="74">
        <v>2017</v>
      </c>
      <c r="P46" s="70">
        <v>2004</v>
      </c>
      <c r="Q46" s="71">
        <v>2005</v>
      </c>
      <c r="R46" s="71">
        <v>2006</v>
      </c>
      <c r="S46" s="71">
        <v>2007</v>
      </c>
      <c r="T46" s="71">
        <v>2008</v>
      </c>
      <c r="U46" s="71">
        <v>2009</v>
      </c>
      <c r="V46" s="72">
        <v>2010</v>
      </c>
      <c r="W46" s="72">
        <v>2011</v>
      </c>
      <c r="X46" s="72">
        <v>2012</v>
      </c>
      <c r="Y46" s="72">
        <v>2013</v>
      </c>
      <c r="Z46" s="72">
        <v>2014</v>
      </c>
      <c r="AA46" s="75">
        <v>2015</v>
      </c>
      <c r="AB46" s="76">
        <v>2016</v>
      </c>
      <c r="AC46" s="74">
        <v>2017</v>
      </c>
      <c r="AD46" s="70">
        <v>2004</v>
      </c>
      <c r="AE46" s="71">
        <v>2005</v>
      </c>
      <c r="AF46" s="71">
        <v>2006</v>
      </c>
      <c r="AG46" s="71">
        <v>2007</v>
      </c>
      <c r="AH46" s="71">
        <v>2008</v>
      </c>
      <c r="AI46" s="71">
        <v>2009</v>
      </c>
      <c r="AJ46" s="72">
        <v>2010</v>
      </c>
      <c r="AK46" s="71">
        <v>2011</v>
      </c>
      <c r="AL46" s="114">
        <v>2012</v>
      </c>
      <c r="AM46" s="75">
        <v>2013</v>
      </c>
      <c r="AN46" s="75">
        <v>2014</v>
      </c>
      <c r="AO46" s="76">
        <v>2015</v>
      </c>
      <c r="AP46" s="76">
        <v>2016</v>
      </c>
      <c r="AQ46" s="74">
        <v>2017</v>
      </c>
      <c r="AR46" s="89"/>
      <c r="AS46" s="90"/>
      <c r="AT46" s="90"/>
    </row>
    <row r="47" spans="1:46" ht="15">
      <c r="A47" s="91" t="s">
        <v>7</v>
      </c>
      <c r="B47" s="20">
        <v>767</v>
      </c>
      <c r="C47" s="21">
        <v>743</v>
      </c>
      <c r="D47" s="21">
        <v>860</v>
      </c>
      <c r="E47" s="21">
        <v>618</v>
      </c>
      <c r="F47" s="16">
        <v>967</v>
      </c>
      <c r="G47" s="22">
        <v>1563</v>
      </c>
      <c r="H47" s="23">
        <v>585</v>
      </c>
      <c r="I47" s="24">
        <v>428</v>
      </c>
      <c r="J47" s="16">
        <v>961</v>
      </c>
      <c r="K47" s="125">
        <v>912</v>
      </c>
      <c r="L47" s="124">
        <v>1572</v>
      </c>
      <c r="M47" s="124">
        <v>10877</v>
      </c>
      <c r="N47" s="124">
        <v>2621</v>
      </c>
      <c r="O47" s="25">
        <v>2456</v>
      </c>
      <c r="P47" s="20">
        <v>87</v>
      </c>
      <c r="Q47" s="21">
        <v>171</v>
      </c>
      <c r="R47" s="21">
        <v>127</v>
      </c>
      <c r="S47" s="21">
        <v>101</v>
      </c>
      <c r="T47" s="16">
        <v>133</v>
      </c>
      <c r="U47" s="21">
        <v>319</v>
      </c>
      <c r="V47" s="23">
        <v>106</v>
      </c>
      <c r="W47" s="23">
        <v>150</v>
      </c>
      <c r="X47" s="16">
        <v>145</v>
      </c>
      <c r="Y47" s="125">
        <v>116</v>
      </c>
      <c r="Z47" s="124">
        <v>149</v>
      </c>
      <c r="AA47" s="124">
        <v>136</v>
      </c>
      <c r="AB47" s="124">
        <v>143</v>
      </c>
      <c r="AC47" s="26">
        <v>172</v>
      </c>
      <c r="AD47" s="20">
        <v>10</v>
      </c>
      <c r="AE47" s="21">
        <v>54</v>
      </c>
      <c r="AF47" s="21">
        <v>0</v>
      </c>
      <c r="AG47" s="21">
        <v>13</v>
      </c>
      <c r="AH47" s="16">
        <v>0</v>
      </c>
      <c r="AI47" s="21">
        <v>0</v>
      </c>
      <c r="AJ47" s="23">
        <v>0</v>
      </c>
      <c r="AK47" s="23">
        <v>0</v>
      </c>
      <c r="AL47" s="106">
        <v>0</v>
      </c>
      <c r="AM47" s="124">
        <v>0</v>
      </c>
      <c r="AN47" s="133">
        <v>0</v>
      </c>
      <c r="AO47" s="124">
        <v>0</v>
      </c>
      <c r="AP47" s="124">
        <v>0</v>
      </c>
      <c r="AQ47" s="25">
        <v>0</v>
      </c>
      <c r="AR47" s="33"/>
      <c r="AS47" s="16"/>
      <c r="AT47" s="16"/>
    </row>
    <row r="48" spans="1:46" ht="15">
      <c r="A48" s="77" t="s">
        <v>8</v>
      </c>
      <c r="B48" s="20">
        <v>778</v>
      </c>
      <c r="C48" s="21">
        <v>738</v>
      </c>
      <c r="D48" s="21">
        <v>1050</v>
      </c>
      <c r="E48" s="21">
        <v>1023</v>
      </c>
      <c r="F48" s="16">
        <v>912</v>
      </c>
      <c r="G48" s="28">
        <v>549</v>
      </c>
      <c r="H48" s="21">
        <v>1007</v>
      </c>
      <c r="I48" s="29">
        <v>719</v>
      </c>
      <c r="J48" s="16">
        <v>822</v>
      </c>
      <c r="K48" s="125">
        <v>922</v>
      </c>
      <c r="L48" s="125">
        <v>2247</v>
      </c>
      <c r="M48" s="125">
        <v>11939</v>
      </c>
      <c r="N48" s="125">
        <v>3663</v>
      </c>
      <c r="O48" s="26">
        <v>2138</v>
      </c>
      <c r="P48" s="20">
        <v>488</v>
      </c>
      <c r="Q48" s="21">
        <v>139</v>
      </c>
      <c r="R48" s="21">
        <v>115</v>
      </c>
      <c r="S48" s="21">
        <v>107</v>
      </c>
      <c r="T48" s="16">
        <v>106</v>
      </c>
      <c r="U48" s="21">
        <v>209</v>
      </c>
      <c r="V48" s="21">
        <v>96</v>
      </c>
      <c r="W48" s="21">
        <v>135</v>
      </c>
      <c r="X48" s="16">
        <v>126</v>
      </c>
      <c r="Y48" s="125">
        <v>113</v>
      </c>
      <c r="Z48" s="125">
        <v>145</v>
      </c>
      <c r="AA48" s="125">
        <v>130</v>
      </c>
      <c r="AB48" s="125">
        <v>153</v>
      </c>
      <c r="AC48" s="26">
        <v>129</v>
      </c>
      <c r="AD48" s="20">
        <v>10</v>
      </c>
      <c r="AE48" s="21">
        <v>0</v>
      </c>
      <c r="AF48" s="21">
        <v>0</v>
      </c>
      <c r="AG48" s="21">
        <v>13</v>
      </c>
      <c r="AH48" s="16">
        <v>0</v>
      </c>
      <c r="AI48" s="21">
        <v>0</v>
      </c>
      <c r="AJ48" s="21">
        <v>0</v>
      </c>
      <c r="AK48" s="21">
        <v>159.08</v>
      </c>
      <c r="AL48" s="106">
        <v>152</v>
      </c>
      <c r="AM48" s="125">
        <v>0</v>
      </c>
      <c r="AN48" s="132">
        <v>379</v>
      </c>
      <c r="AO48" s="125">
        <v>86</v>
      </c>
      <c r="AP48" s="125">
        <v>0</v>
      </c>
      <c r="AQ48" s="26">
        <v>0</v>
      </c>
      <c r="AR48" s="33"/>
      <c r="AS48" s="16"/>
      <c r="AT48" s="16"/>
    </row>
    <row r="49" spans="1:46" ht="15">
      <c r="A49" s="91" t="s">
        <v>9</v>
      </c>
      <c r="B49" s="20">
        <v>713</v>
      </c>
      <c r="C49" s="21">
        <v>612</v>
      </c>
      <c r="D49" s="21">
        <v>698</v>
      </c>
      <c r="E49" s="21">
        <v>941</v>
      </c>
      <c r="F49" s="16">
        <v>1006</v>
      </c>
      <c r="G49" s="28">
        <v>1095</v>
      </c>
      <c r="H49" s="21">
        <v>1450</v>
      </c>
      <c r="I49" s="29">
        <v>693</v>
      </c>
      <c r="J49" s="16">
        <v>1114</v>
      </c>
      <c r="K49" s="125">
        <v>1005</v>
      </c>
      <c r="L49" s="125">
        <v>735</v>
      </c>
      <c r="M49" s="125">
        <v>4859</v>
      </c>
      <c r="N49" s="125">
        <v>7599</v>
      </c>
      <c r="O49" s="26">
        <v>1150</v>
      </c>
      <c r="P49" s="20">
        <v>137</v>
      </c>
      <c r="Q49" s="21">
        <v>139</v>
      </c>
      <c r="R49" s="21">
        <v>102</v>
      </c>
      <c r="S49" s="21">
        <v>126</v>
      </c>
      <c r="T49" s="16">
        <v>121</v>
      </c>
      <c r="U49" s="21">
        <v>285</v>
      </c>
      <c r="V49" s="21">
        <v>102</v>
      </c>
      <c r="W49" s="21">
        <v>123</v>
      </c>
      <c r="X49" s="16">
        <v>147</v>
      </c>
      <c r="Y49" s="125">
        <v>111</v>
      </c>
      <c r="Z49" s="125">
        <v>149</v>
      </c>
      <c r="AA49" s="125">
        <v>130</v>
      </c>
      <c r="AB49" s="125">
        <v>152</v>
      </c>
      <c r="AC49" s="26">
        <v>147</v>
      </c>
      <c r="AD49" s="20">
        <v>12</v>
      </c>
      <c r="AE49" s="21">
        <v>0</v>
      </c>
      <c r="AF49" s="21">
        <v>0</v>
      </c>
      <c r="AG49" s="21">
        <v>41</v>
      </c>
      <c r="AH49" s="16">
        <v>0</v>
      </c>
      <c r="AI49" s="21">
        <v>0</v>
      </c>
      <c r="AJ49" s="21">
        <v>223</v>
      </c>
      <c r="AK49" s="21">
        <v>180.35</v>
      </c>
      <c r="AL49" s="106">
        <v>345</v>
      </c>
      <c r="AM49" s="125">
        <v>0</v>
      </c>
      <c r="AN49" s="132">
        <v>0</v>
      </c>
      <c r="AO49" s="125">
        <v>240</v>
      </c>
      <c r="AP49" s="125">
        <v>0</v>
      </c>
      <c r="AQ49" s="26">
        <v>0</v>
      </c>
      <c r="AR49" s="33"/>
      <c r="AS49" s="16"/>
      <c r="AT49" s="16"/>
    </row>
    <row r="50" spans="1:46" ht="15">
      <c r="A50" s="91" t="s">
        <v>10</v>
      </c>
      <c r="B50" s="20">
        <v>923</v>
      </c>
      <c r="C50" s="21">
        <v>671</v>
      </c>
      <c r="D50" s="21">
        <v>862</v>
      </c>
      <c r="E50" s="21">
        <v>956</v>
      </c>
      <c r="F50" s="16">
        <v>910</v>
      </c>
      <c r="G50" s="28">
        <v>1072</v>
      </c>
      <c r="H50" s="21">
        <v>1002</v>
      </c>
      <c r="I50" s="29">
        <v>1280</v>
      </c>
      <c r="J50" s="16">
        <v>713</v>
      </c>
      <c r="K50" s="28">
        <f>682+288+34+64</f>
        <v>1068</v>
      </c>
      <c r="L50" s="28">
        <f>578+181+1088+282+102+5</f>
        <v>2236</v>
      </c>
      <c r="M50" s="28">
        <v>5308</v>
      </c>
      <c r="N50" s="28">
        <v>3098</v>
      </c>
      <c r="O50" s="26">
        <v>2824</v>
      </c>
      <c r="P50" s="20">
        <v>89</v>
      </c>
      <c r="Q50" s="21">
        <v>160</v>
      </c>
      <c r="R50" s="21">
        <v>107</v>
      </c>
      <c r="S50" s="21">
        <v>116</v>
      </c>
      <c r="T50" s="16">
        <v>172</v>
      </c>
      <c r="U50" s="21">
        <v>199</v>
      </c>
      <c r="V50" s="21">
        <v>69</v>
      </c>
      <c r="W50" s="21">
        <v>120</v>
      </c>
      <c r="X50" s="16">
        <v>182</v>
      </c>
      <c r="Y50" s="28">
        <f>18+60+28+14</f>
        <v>120</v>
      </c>
      <c r="Z50" s="28">
        <v>124</v>
      </c>
      <c r="AA50" s="28">
        <v>131</v>
      </c>
      <c r="AB50" s="28">
        <v>151</v>
      </c>
      <c r="AC50" s="26">
        <v>122</v>
      </c>
      <c r="AD50" s="20">
        <v>9</v>
      </c>
      <c r="AE50" s="21">
        <v>0</v>
      </c>
      <c r="AF50" s="21">
        <v>36</v>
      </c>
      <c r="AG50" s="21">
        <v>10</v>
      </c>
      <c r="AH50" s="16">
        <v>32</v>
      </c>
      <c r="AI50" s="21">
        <v>0</v>
      </c>
      <c r="AJ50" s="21">
        <v>166</v>
      </c>
      <c r="AK50" s="21">
        <v>0</v>
      </c>
      <c r="AL50" s="106">
        <v>0</v>
      </c>
      <c r="AM50" s="28">
        <v>133</v>
      </c>
      <c r="AN50" s="16">
        <v>50</v>
      </c>
      <c r="AO50" s="28">
        <v>0</v>
      </c>
      <c r="AP50" s="28">
        <v>0</v>
      </c>
      <c r="AQ50" s="26">
        <v>0</v>
      </c>
      <c r="AR50" s="33"/>
      <c r="AS50" s="16"/>
      <c r="AT50" s="16"/>
    </row>
    <row r="51" spans="1:46" ht="15">
      <c r="A51" s="91" t="s">
        <v>11</v>
      </c>
      <c r="B51" s="20">
        <v>590</v>
      </c>
      <c r="C51" s="21">
        <v>615</v>
      </c>
      <c r="D51" s="21">
        <v>806</v>
      </c>
      <c r="E51" s="21">
        <v>753</v>
      </c>
      <c r="F51" s="16">
        <v>972</v>
      </c>
      <c r="G51" s="28">
        <v>662</v>
      </c>
      <c r="H51" s="21">
        <v>586</v>
      </c>
      <c r="I51" s="29">
        <v>817</v>
      </c>
      <c r="J51" s="16">
        <v>1254</v>
      </c>
      <c r="K51" s="28">
        <f>323+235+33</f>
        <v>591</v>
      </c>
      <c r="L51" s="28">
        <f>373+108+2477+185+274</f>
        <v>3417</v>
      </c>
      <c r="M51" s="28">
        <v>2489</v>
      </c>
      <c r="N51" s="28">
        <v>2883</v>
      </c>
      <c r="O51" s="26">
        <v>2810</v>
      </c>
      <c r="P51" s="20">
        <v>165</v>
      </c>
      <c r="Q51" s="21">
        <v>115</v>
      </c>
      <c r="R51" s="21">
        <v>108</v>
      </c>
      <c r="S51" s="21">
        <v>133</v>
      </c>
      <c r="T51" s="16">
        <v>118</v>
      </c>
      <c r="U51" s="21">
        <v>140</v>
      </c>
      <c r="V51" s="21">
        <v>51</v>
      </c>
      <c r="W51" s="21">
        <v>125</v>
      </c>
      <c r="X51" s="16">
        <v>123</v>
      </c>
      <c r="Y51" s="28">
        <f>25+45+32</f>
        <v>102</v>
      </c>
      <c r="Z51" s="28">
        <v>117</v>
      </c>
      <c r="AA51" s="28">
        <v>113</v>
      </c>
      <c r="AB51" s="28">
        <v>174</v>
      </c>
      <c r="AC51" s="26">
        <v>112</v>
      </c>
      <c r="AD51" s="20">
        <v>8</v>
      </c>
      <c r="AE51" s="21">
        <v>31</v>
      </c>
      <c r="AF51" s="21">
        <v>132</v>
      </c>
      <c r="AG51" s="21">
        <v>0</v>
      </c>
      <c r="AH51" s="16">
        <v>19</v>
      </c>
      <c r="AI51" s="21">
        <v>0</v>
      </c>
      <c r="AJ51" s="21">
        <v>0</v>
      </c>
      <c r="AK51" s="21">
        <v>8.4</v>
      </c>
      <c r="AL51" s="106">
        <v>212</v>
      </c>
      <c r="AM51" s="28">
        <v>0</v>
      </c>
      <c r="AN51" s="16">
        <v>124</v>
      </c>
      <c r="AO51" s="28">
        <v>0</v>
      </c>
      <c r="AP51" s="28">
        <v>0</v>
      </c>
      <c r="AQ51" s="26">
        <v>0</v>
      </c>
      <c r="AR51" s="33"/>
      <c r="AS51" s="16"/>
      <c r="AT51" s="16"/>
    </row>
    <row r="52" spans="1:46" ht="15">
      <c r="A52" s="91" t="s">
        <v>12</v>
      </c>
      <c r="B52" s="20">
        <v>492</v>
      </c>
      <c r="C52" s="21">
        <v>657</v>
      </c>
      <c r="D52" s="21">
        <v>456</v>
      </c>
      <c r="E52" s="21">
        <v>974</v>
      </c>
      <c r="F52" s="16">
        <v>1026</v>
      </c>
      <c r="G52" s="28">
        <v>392</v>
      </c>
      <c r="H52" s="21">
        <v>602</v>
      </c>
      <c r="I52" s="29">
        <v>1041</v>
      </c>
      <c r="J52" s="16">
        <v>761</v>
      </c>
      <c r="K52" s="28">
        <f>566+220+10+24</f>
        <v>820</v>
      </c>
      <c r="L52" s="28">
        <f>339+280+30+3685+524</f>
        <v>4858</v>
      </c>
      <c r="M52" s="28">
        <v>2458</v>
      </c>
      <c r="N52" s="28">
        <v>3118</v>
      </c>
      <c r="O52" s="26">
        <v>1392</v>
      </c>
      <c r="P52" s="20">
        <v>103</v>
      </c>
      <c r="Q52" s="21">
        <v>115</v>
      </c>
      <c r="R52" s="21">
        <v>92</v>
      </c>
      <c r="S52" s="21">
        <v>124</v>
      </c>
      <c r="T52" s="16">
        <v>142</v>
      </c>
      <c r="U52" s="21">
        <v>112</v>
      </c>
      <c r="V52" s="21">
        <v>94</v>
      </c>
      <c r="W52" s="21">
        <v>102</v>
      </c>
      <c r="X52" s="16">
        <v>108</v>
      </c>
      <c r="Y52" s="28">
        <f>18+48+34+26</f>
        <v>126</v>
      </c>
      <c r="Z52" s="28">
        <f>18+17+65</f>
        <v>100</v>
      </c>
      <c r="AA52" s="28">
        <v>116</v>
      </c>
      <c r="AB52" s="28">
        <v>115</v>
      </c>
      <c r="AC52" s="26">
        <v>119</v>
      </c>
      <c r="AD52" s="20">
        <v>31</v>
      </c>
      <c r="AE52" s="21">
        <v>40</v>
      </c>
      <c r="AF52" s="21">
        <v>0</v>
      </c>
      <c r="AG52" s="21">
        <v>39.55</v>
      </c>
      <c r="AH52" s="16">
        <v>0</v>
      </c>
      <c r="AI52" s="21">
        <v>0</v>
      </c>
      <c r="AJ52" s="21">
        <v>0</v>
      </c>
      <c r="AK52" s="21">
        <v>164.1</v>
      </c>
      <c r="AL52" s="106">
        <v>0</v>
      </c>
      <c r="AM52" s="28">
        <v>179</v>
      </c>
      <c r="AN52" s="16">
        <v>87</v>
      </c>
      <c r="AO52" s="28">
        <v>0</v>
      </c>
      <c r="AP52" s="28">
        <v>0</v>
      </c>
      <c r="AQ52" s="26">
        <v>0</v>
      </c>
      <c r="AR52" s="33"/>
      <c r="AS52" s="16"/>
      <c r="AT52" s="16"/>
    </row>
    <row r="53" spans="1:46" ht="15">
      <c r="A53" s="91" t="s">
        <v>13</v>
      </c>
      <c r="B53" s="20">
        <v>1103</v>
      </c>
      <c r="C53" s="21">
        <v>1155</v>
      </c>
      <c r="D53" s="21">
        <v>988</v>
      </c>
      <c r="E53" s="21">
        <v>1281</v>
      </c>
      <c r="F53" s="16">
        <v>1662</v>
      </c>
      <c r="G53" s="28">
        <v>939</v>
      </c>
      <c r="H53" s="21">
        <v>677</v>
      </c>
      <c r="I53" s="29">
        <v>804</v>
      </c>
      <c r="J53" s="16">
        <v>1625</v>
      </c>
      <c r="K53" s="28">
        <f>478+257+42+254</f>
        <v>1031</v>
      </c>
      <c r="L53" s="28">
        <v>1363</v>
      </c>
      <c r="M53" s="28">
        <v>3468</v>
      </c>
      <c r="N53" s="28">
        <v>3315</v>
      </c>
      <c r="O53" s="26">
        <v>2424</v>
      </c>
      <c r="P53" s="20">
        <v>117</v>
      </c>
      <c r="Q53" s="21">
        <v>115</v>
      </c>
      <c r="R53" s="21">
        <v>100</v>
      </c>
      <c r="S53" s="21">
        <v>110</v>
      </c>
      <c r="T53" s="16">
        <v>113</v>
      </c>
      <c r="U53" s="21">
        <v>123</v>
      </c>
      <c r="V53" s="21">
        <v>52</v>
      </c>
      <c r="W53" s="21">
        <v>94</v>
      </c>
      <c r="X53" s="16">
        <v>97</v>
      </c>
      <c r="Y53" s="28">
        <f>12+49+33+29</f>
        <v>123</v>
      </c>
      <c r="Z53" s="28">
        <v>96</v>
      </c>
      <c r="AA53" s="28">
        <v>97</v>
      </c>
      <c r="AB53" s="28">
        <v>101</v>
      </c>
      <c r="AC53" s="26">
        <v>103</v>
      </c>
      <c r="AD53" s="20">
        <v>0</v>
      </c>
      <c r="AE53" s="21">
        <v>0</v>
      </c>
      <c r="AF53" s="21">
        <v>42</v>
      </c>
      <c r="AG53" s="21">
        <v>164</v>
      </c>
      <c r="AH53" s="16">
        <v>635</v>
      </c>
      <c r="AI53" s="21">
        <v>32</v>
      </c>
      <c r="AJ53" s="21">
        <v>0</v>
      </c>
      <c r="AK53" s="21">
        <v>13</v>
      </c>
      <c r="AL53" s="106">
        <v>173</v>
      </c>
      <c r="AM53" s="28">
        <v>0</v>
      </c>
      <c r="AN53" s="16">
        <v>279</v>
      </c>
      <c r="AO53" s="28">
        <v>52</v>
      </c>
      <c r="AP53" s="28">
        <v>280</v>
      </c>
      <c r="AQ53" s="26">
        <v>224</v>
      </c>
      <c r="AR53" s="33"/>
      <c r="AS53" s="16"/>
      <c r="AT53" s="16"/>
    </row>
    <row r="54" spans="1:46" ht="15">
      <c r="A54" s="91" t="s">
        <v>14</v>
      </c>
      <c r="B54" s="20">
        <v>581</v>
      </c>
      <c r="C54" s="21">
        <v>997</v>
      </c>
      <c r="D54" s="21">
        <v>743</v>
      </c>
      <c r="E54" s="21">
        <v>1601</v>
      </c>
      <c r="F54" s="16">
        <v>1353</v>
      </c>
      <c r="G54" s="28">
        <v>952</v>
      </c>
      <c r="H54" s="21">
        <v>689</v>
      </c>
      <c r="I54" s="29">
        <v>1010</v>
      </c>
      <c r="J54" s="16">
        <v>1463</v>
      </c>
      <c r="K54" s="28">
        <f>839+217+29+300</f>
        <v>1385</v>
      </c>
      <c r="L54" s="28">
        <v>3298</v>
      </c>
      <c r="M54" s="28">
        <v>2795</v>
      </c>
      <c r="N54" s="28">
        <v>1575</v>
      </c>
      <c r="O54" s="26">
        <v>2052</v>
      </c>
      <c r="P54" s="20">
        <v>112</v>
      </c>
      <c r="Q54" s="21">
        <v>110</v>
      </c>
      <c r="R54" s="21">
        <v>107</v>
      </c>
      <c r="S54" s="21">
        <v>113</v>
      </c>
      <c r="T54" s="16">
        <v>130</v>
      </c>
      <c r="U54" s="21">
        <v>114</v>
      </c>
      <c r="V54" s="21">
        <v>42</v>
      </c>
      <c r="W54" s="21">
        <v>86</v>
      </c>
      <c r="X54" s="16">
        <v>88</v>
      </c>
      <c r="Y54" s="28">
        <f>12+49+33+23</f>
        <v>117</v>
      </c>
      <c r="Z54" s="28">
        <v>97</v>
      </c>
      <c r="AA54" s="28">
        <v>139</v>
      </c>
      <c r="AB54" s="28">
        <v>151</v>
      </c>
      <c r="AC54" s="26">
        <v>122</v>
      </c>
      <c r="AD54" s="20">
        <v>16</v>
      </c>
      <c r="AE54" s="21">
        <v>0</v>
      </c>
      <c r="AF54" s="21">
        <v>0</v>
      </c>
      <c r="AG54" s="21">
        <v>243</v>
      </c>
      <c r="AH54" s="16">
        <v>333</v>
      </c>
      <c r="AI54" s="21">
        <v>134</v>
      </c>
      <c r="AJ54" s="21">
        <v>30</v>
      </c>
      <c r="AK54" s="115">
        <v>54</v>
      </c>
      <c r="AL54" s="130">
        <v>0</v>
      </c>
      <c r="AM54" s="117">
        <v>497</v>
      </c>
      <c r="AN54" s="116">
        <v>343</v>
      </c>
      <c r="AO54" s="117">
        <v>219</v>
      </c>
      <c r="AP54" s="117">
        <v>289</v>
      </c>
      <c r="AQ54" s="26">
        <v>0</v>
      </c>
      <c r="AR54" s="33"/>
      <c r="AS54" s="16"/>
      <c r="AT54" s="16"/>
    </row>
    <row r="55" spans="1:46" ht="15">
      <c r="A55" s="91" t="s">
        <v>15</v>
      </c>
      <c r="B55" s="20">
        <v>633</v>
      </c>
      <c r="C55" s="21">
        <v>1009</v>
      </c>
      <c r="D55" s="21">
        <v>980</v>
      </c>
      <c r="E55" s="21">
        <v>1573</v>
      </c>
      <c r="F55" s="16">
        <v>1900</v>
      </c>
      <c r="G55" s="28">
        <v>1009</v>
      </c>
      <c r="H55" s="21">
        <v>752</v>
      </c>
      <c r="I55" s="29">
        <v>1017</v>
      </c>
      <c r="J55" s="16">
        <v>1526</v>
      </c>
      <c r="K55" s="28">
        <f>718+285+12+124+17</f>
        <v>1156</v>
      </c>
      <c r="L55" s="28">
        <v>3016</v>
      </c>
      <c r="M55" s="28">
        <v>6641</v>
      </c>
      <c r="N55" s="28">
        <v>1730</v>
      </c>
      <c r="O55" s="26">
        <v>2184</v>
      </c>
      <c r="P55" s="20">
        <v>110</v>
      </c>
      <c r="Q55" s="21">
        <v>123</v>
      </c>
      <c r="R55" s="21">
        <v>113</v>
      </c>
      <c r="S55" s="21">
        <v>116</v>
      </c>
      <c r="T55" s="16">
        <v>187</v>
      </c>
      <c r="U55" s="21">
        <v>130</v>
      </c>
      <c r="V55" s="21">
        <v>73</v>
      </c>
      <c r="W55" s="21">
        <f>71+26</f>
        <v>97</v>
      </c>
      <c r="X55" s="16">
        <v>100</v>
      </c>
      <c r="Y55" s="28">
        <f>13+50+28+35</f>
        <v>126</v>
      </c>
      <c r="Z55" s="28">
        <v>97</v>
      </c>
      <c r="AA55" s="28">
        <v>132</v>
      </c>
      <c r="AB55" s="28">
        <v>107</v>
      </c>
      <c r="AC55" s="26">
        <v>143</v>
      </c>
      <c r="AD55" s="20">
        <v>14</v>
      </c>
      <c r="AE55" s="21">
        <v>44</v>
      </c>
      <c r="AF55" s="21">
        <v>47.15</v>
      </c>
      <c r="AG55" s="21">
        <v>568</v>
      </c>
      <c r="AH55" s="16">
        <v>0</v>
      </c>
      <c r="AI55" s="21">
        <v>81</v>
      </c>
      <c r="AJ55" s="21">
        <v>0</v>
      </c>
      <c r="AK55" s="21">
        <v>0</v>
      </c>
      <c r="AL55" s="106">
        <v>635</v>
      </c>
      <c r="AM55" s="28">
        <v>857</v>
      </c>
      <c r="AN55" s="16">
        <v>25</v>
      </c>
      <c r="AO55" s="28">
        <v>0</v>
      </c>
      <c r="AP55" s="28">
        <v>44</v>
      </c>
      <c r="AQ55" s="26">
        <v>0</v>
      </c>
      <c r="AR55" s="33"/>
      <c r="AS55" s="16"/>
      <c r="AT55" s="16"/>
    </row>
    <row r="56" spans="1:46" ht="15">
      <c r="A56" s="91" t="s">
        <v>16</v>
      </c>
      <c r="B56" s="20">
        <v>504</v>
      </c>
      <c r="C56" s="21">
        <v>785</v>
      </c>
      <c r="D56" s="21">
        <v>966</v>
      </c>
      <c r="E56" s="21">
        <v>1283</v>
      </c>
      <c r="F56" s="16">
        <v>716</v>
      </c>
      <c r="G56" s="28">
        <v>844</v>
      </c>
      <c r="H56" s="21">
        <v>1212</v>
      </c>
      <c r="I56" s="29">
        <v>771</v>
      </c>
      <c r="J56" s="16">
        <v>1016</v>
      </c>
      <c r="K56" s="28">
        <v>1513</v>
      </c>
      <c r="L56" s="28">
        <v>4071</v>
      </c>
      <c r="M56" s="28">
        <v>6513</v>
      </c>
      <c r="N56" s="28">
        <v>1464</v>
      </c>
      <c r="O56" s="26">
        <v>4893</v>
      </c>
      <c r="P56" s="20">
        <v>120</v>
      </c>
      <c r="Q56" s="21">
        <v>130</v>
      </c>
      <c r="R56" s="21">
        <v>114</v>
      </c>
      <c r="S56" s="21">
        <v>155</v>
      </c>
      <c r="T56" s="16">
        <v>286</v>
      </c>
      <c r="U56" s="21">
        <v>107</v>
      </c>
      <c r="V56" s="21">
        <v>84</v>
      </c>
      <c r="W56" s="21">
        <v>107</v>
      </c>
      <c r="X56" s="16">
        <v>93</v>
      </c>
      <c r="Y56" s="28">
        <v>121</v>
      </c>
      <c r="Z56" s="28">
        <v>68</v>
      </c>
      <c r="AA56" s="28">
        <v>138</v>
      </c>
      <c r="AB56" s="28">
        <v>108</v>
      </c>
      <c r="AC56" s="26">
        <v>132</v>
      </c>
      <c r="AD56" s="20">
        <v>5</v>
      </c>
      <c r="AE56" s="21">
        <v>0</v>
      </c>
      <c r="AF56" s="21">
        <v>0</v>
      </c>
      <c r="AG56" s="21">
        <v>0</v>
      </c>
      <c r="AH56" s="16">
        <v>0</v>
      </c>
      <c r="AI56" s="21">
        <v>10</v>
      </c>
      <c r="AJ56" s="21">
        <v>90</v>
      </c>
      <c r="AK56" s="21">
        <v>65</v>
      </c>
      <c r="AL56" s="106">
        <v>319</v>
      </c>
      <c r="AM56" s="16">
        <v>110</v>
      </c>
      <c r="AN56" s="16">
        <v>0</v>
      </c>
      <c r="AO56" s="28">
        <v>0</v>
      </c>
      <c r="AP56" s="28">
        <v>0</v>
      </c>
      <c r="AQ56" s="26">
        <v>0</v>
      </c>
      <c r="AR56" s="33"/>
      <c r="AS56" s="16"/>
      <c r="AT56" s="16"/>
    </row>
    <row r="57" spans="1:46" ht="15">
      <c r="A57" s="91" t="s">
        <v>17</v>
      </c>
      <c r="B57" s="20">
        <v>511</v>
      </c>
      <c r="C57" s="21">
        <v>702</v>
      </c>
      <c r="D57" s="21">
        <v>703</v>
      </c>
      <c r="E57" s="21">
        <v>1164</v>
      </c>
      <c r="F57" s="16">
        <v>943</v>
      </c>
      <c r="G57" s="28">
        <v>829</v>
      </c>
      <c r="H57" s="21">
        <v>449</v>
      </c>
      <c r="I57" s="29">
        <v>781</v>
      </c>
      <c r="J57" s="16">
        <v>861</v>
      </c>
      <c r="K57" s="28">
        <v>789</v>
      </c>
      <c r="L57" s="28">
        <v>2706</v>
      </c>
      <c r="M57" s="28">
        <v>3828</v>
      </c>
      <c r="N57" s="28">
        <v>2914</v>
      </c>
      <c r="O57" s="26">
        <v>4771</v>
      </c>
      <c r="P57" s="20">
        <v>152</v>
      </c>
      <c r="Q57" s="21">
        <v>128</v>
      </c>
      <c r="R57" s="21">
        <v>110</v>
      </c>
      <c r="S57" s="21">
        <v>124</v>
      </c>
      <c r="T57" s="16">
        <v>264</v>
      </c>
      <c r="U57" s="21">
        <v>117</v>
      </c>
      <c r="V57" s="21">
        <v>124</v>
      </c>
      <c r="W57" s="21">
        <v>96</v>
      </c>
      <c r="X57" s="16">
        <v>134</v>
      </c>
      <c r="Y57" s="28">
        <v>123</v>
      </c>
      <c r="Z57" s="28">
        <v>123</v>
      </c>
      <c r="AA57" s="28">
        <v>123</v>
      </c>
      <c r="AB57" s="28">
        <v>108</v>
      </c>
      <c r="AC57" s="26">
        <v>129</v>
      </c>
      <c r="AD57" s="20">
        <v>19</v>
      </c>
      <c r="AE57" s="21">
        <v>0</v>
      </c>
      <c r="AF57" s="21">
        <v>0</v>
      </c>
      <c r="AG57" s="21">
        <v>83</v>
      </c>
      <c r="AH57" s="16">
        <v>0</v>
      </c>
      <c r="AI57" s="21">
        <v>0</v>
      </c>
      <c r="AJ57" s="21">
        <v>0</v>
      </c>
      <c r="AK57" s="21">
        <v>0</v>
      </c>
      <c r="AL57" s="106">
        <v>0</v>
      </c>
      <c r="AM57" s="16">
        <v>0</v>
      </c>
      <c r="AN57" s="16">
        <v>60</v>
      </c>
      <c r="AO57" s="28">
        <v>0</v>
      </c>
      <c r="AP57" s="28">
        <v>0</v>
      </c>
      <c r="AQ57" s="26">
        <v>0</v>
      </c>
      <c r="AR57" s="33"/>
      <c r="AS57" s="16"/>
      <c r="AT57" s="16"/>
    </row>
    <row r="58" spans="1:46" ht="15">
      <c r="A58" s="91" t="s">
        <v>18</v>
      </c>
      <c r="B58" s="20">
        <v>758</v>
      </c>
      <c r="C58" s="21">
        <v>836</v>
      </c>
      <c r="D58" s="21">
        <v>887</v>
      </c>
      <c r="E58" s="21">
        <v>888</v>
      </c>
      <c r="F58" s="16">
        <v>851</v>
      </c>
      <c r="G58" s="28">
        <v>456</v>
      </c>
      <c r="H58" s="21">
        <v>827</v>
      </c>
      <c r="I58" s="30">
        <v>1142</v>
      </c>
      <c r="J58" s="16">
        <v>844</v>
      </c>
      <c r="K58" s="28">
        <v>716</v>
      </c>
      <c r="L58" s="31">
        <v>23852</v>
      </c>
      <c r="M58" s="28">
        <v>5883</v>
      </c>
      <c r="N58" s="28">
        <v>1917</v>
      </c>
      <c r="O58" s="26">
        <v>7131</v>
      </c>
      <c r="P58" s="20">
        <v>76</v>
      </c>
      <c r="Q58" s="21">
        <v>121</v>
      </c>
      <c r="R58" s="21">
        <v>117</v>
      </c>
      <c r="S58" s="21">
        <v>121</v>
      </c>
      <c r="T58" s="16">
        <v>350</v>
      </c>
      <c r="U58" s="21">
        <v>119</v>
      </c>
      <c r="V58" s="34">
        <v>122</v>
      </c>
      <c r="W58" s="34">
        <f>108+26+2</f>
        <v>136</v>
      </c>
      <c r="X58" s="16">
        <v>115</v>
      </c>
      <c r="Y58" s="28">
        <v>127</v>
      </c>
      <c r="Z58" s="31">
        <v>138</v>
      </c>
      <c r="AA58" s="28">
        <v>146</v>
      </c>
      <c r="AB58" s="28">
        <v>152</v>
      </c>
      <c r="AC58" s="26">
        <v>118</v>
      </c>
      <c r="AD58" s="20">
        <v>14</v>
      </c>
      <c r="AE58" s="21">
        <v>0</v>
      </c>
      <c r="AF58" s="21">
        <v>0</v>
      </c>
      <c r="AG58" s="21">
        <v>0</v>
      </c>
      <c r="AH58" s="16">
        <v>0</v>
      </c>
      <c r="AI58" s="21">
        <v>0</v>
      </c>
      <c r="AJ58" s="34">
        <v>0</v>
      </c>
      <c r="AK58" s="34">
        <v>0</v>
      </c>
      <c r="AL58" s="106">
        <v>0</v>
      </c>
      <c r="AM58" s="16">
        <v>101</v>
      </c>
      <c r="AN58" s="16">
        <v>0</v>
      </c>
      <c r="AO58" s="28">
        <v>0</v>
      </c>
      <c r="AP58" s="28">
        <v>0</v>
      </c>
      <c r="AQ58" s="26">
        <v>0</v>
      </c>
      <c r="AR58" s="33"/>
      <c r="AS58" s="16"/>
      <c r="AT58" s="16"/>
    </row>
    <row r="59" spans="1:46" ht="15.75" thickBot="1">
      <c r="A59" s="92" t="s">
        <v>3</v>
      </c>
      <c r="B59" s="79">
        <f aca="true" t="shared" si="13" ref="B59:AK59">SUM(B47:B58)</f>
        <v>8353</v>
      </c>
      <c r="C59" s="80">
        <f t="shared" si="13"/>
        <v>9520</v>
      </c>
      <c r="D59" s="80">
        <f t="shared" si="13"/>
        <v>9999</v>
      </c>
      <c r="E59" s="80">
        <f t="shared" si="13"/>
        <v>13055</v>
      </c>
      <c r="F59" s="81">
        <f t="shared" si="13"/>
        <v>13218</v>
      </c>
      <c r="G59" s="82">
        <f t="shared" si="13"/>
        <v>10362</v>
      </c>
      <c r="H59" s="80">
        <f t="shared" si="13"/>
        <v>9838</v>
      </c>
      <c r="I59" s="80">
        <f t="shared" si="13"/>
        <v>10503</v>
      </c>
      <c r="J59" s="81">
        <f aca="true" t="shared" si="14" ref="J59:O59">SUM(J47:J58)</f>
        <v>12960</v>
      </c>
      <c r="K59" s="83">
        <f t="shared" si="14"/>
        <v>11908</v>
      </c>
      <c r="L59" s="82">
        <f t="shared" si="14"/>
        <v>53371</v>
      </c>
      <c r="M59" s="82">
        <f t="shared" si="14"/>
        <v>67058</v>
      </c>
      <c r="N59" s="82">
        <f t="shared" si="14"/>
        <v>35897</v>
      </c>
      <c r="O59" s="83">
        <f t="shared" si="14"/>
        <v>36225</v>
      </c>
      <c r="P59" s="79">
        <f t="shared" si="13"/>
        <v>1756</v>
      </c>
      <c r="Q59" s="80">
        <f t="shared" si="13"/>
        <v>1566</v>
      </c>
      <c r="R59" s="80">
        <f t="shared" si="13"/>
        <v>1312</v>
      </c>
      <c r="S59" s="80">
        <f t="shared" si="13"/>
        <v>1446</v>
      </c>
      <c r="T59" s="81">
        <f t="shared" si="13"/>
        <v>2122</v>
      </c>
      <c r="U59" s="80">
        <f t="shared" si="13"/>
        <v>1974</v>
      </c>
      <c r="V59" s="80">
        <f t="shared" si="13"/>
        <v>1015</v>
      </c>
      <c r="W59" s="80">
        <f t="shared" si="13"/>
        <v>1371</v>
      </c>
      <c r="X59" s="81">
        <f aca="true" t="shared" si="15" ref="X59:AC59">SUM(X47:X58)</f>
        <v>1458</v>
      </c>
      <c r="Y59" s="83">
        <f t="shared" si="15"/>
        <v>1425</v>
      </c>
      <c r="Z59" s="82">
        <f t="shared" si="15"/>
        <v>1403</v>
      </c>
      <c r="AA59" s="82">
        <f t="shared" si="15"/>
        <v>1531</v>
      </c>
      <c r="AB59" s="82">
        <f t="shared" si="15"/>
        <v>1615</v>
      </c>
      <c r="AC59" s="82">
        <f t="shared" si="15"/>
        <v>1548</v>
      </c>
      <c r="AD59" s="79">
        <f t="shared" si="13"/>
        <v>148</v>
      </c>
      <c r="AE59" s="80">
        <f t="shared" si="13"/>
        <v>169</v>
      </c>
      <c r="AF59" s="80">
        <f t="shared" si="13"/>
        <v>257.15</v>
      </c>
      <c r="AG59" s="80">
        <f t="shared" si="13"/>
        <v>1174.55</v>
      </c>
      <c r="AH59" s="81">
        <f t="shared" si="13"/>
        <v>1019</v>
      </c>
      <c r="AI59" s="80">
        <f t="shared" si="13"/>
        <v>257</v>
      </c>
      <c r="AJ59" s="102">
        <f t="shared" si="13"/>
        <v>509</v>
      </c>
      <c r="AK59" s="102">
        <f t="shared" si="13"/>
        <v>643.93</v>
      </c>
      <c r="AL59" s="126">
        <f>SUM(AL47:AL58)</f>
        <v>1836</v>
      </c>
      <c r="AM59" s="127">
        <f>SUM(AM47:AM58)</f>
        <v>1877</v>
      </c>
      <c r="AN59" s="81">
        <f>SUM(AN47:AN58)</f>
        <v>1347</v>
      </c>
      <c r="AO59" s="82">
        <f>SUM(AO47:AO58)</f>
        <v>597</v>
      </c>
      <c r="AP59" s="82">
        <f>SUM(AP47:AP58)</f>
        <v>613</v>
      </c>
      <c r="AQ59" s="83">
        <f>SUM(AQ47:AQ58)</f>
        <v>224</v>
      </c>
      <c r="AR59" s="93"/>
      <c r="AS59" s="94"/>
      <c r="AT59" s="94"/>
    </row>
    <row r="60" spans="22:28" ht="14.25">
      <c r="V60" s="17">
        <f>AVERAGE(V47:V56)</f>
        <v>76.9</v>
      </c>
      <c r="W60" s="17"/>
      <c r="X60" s="17"/>
      <c r="Y60" s="17"/>
      <c r="Z60" s="17"/>
      <c r="AA60" s="17"/>
      <c r="AB60" s="17"/>
    </row>
    <row r="62" ht="15" thickBot="1"/>
    <row r="63" spans="1:44" ht="13.5" customHeight="1">
      <c r="A63" s="53" t="s">
        <v>25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5"/>
      <c r="AN63" s="55"/>
      <c r="AO63" s="55"/>
      <c r="AP63" s="55"/>
      <c r="AQ63" s="66"/>
      <c r="AR63" s="128"/>
    </row>
    <row r="64" spans="1:44" ht="15.75" thickBot="1">
      <c r="A64" s="57" t="s">
        <v>21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9"/>
      <c r="AN64" s="59"/>
      <c r="AO64" s="59"/>
      <c r="AP64" s="59"/>
      <c r="AQ64" s="86"/>
      <c r="AR64" s="128"/>
    </row>
    <row r="65" spans="1:44" ht="15">
      <c r="A65" s="87"/>
      <c r="B65" s="62" t="s">
        <v>22</v>
      </c>
      <c r="C65" s="63"/>
      <c r="D65" s="63"/>
      <c r="E65" s="63"/>
      <c r="F65" s="63"/>
      <c r="G65" s="63"/>
      <c r="H65" s="63"/>
      <c r="I65" s="64"/>
      <c r="J65" s="64"/>
      <c r="K65" s="64"/>
      <c r="L65" s="64"/>
      <c r="M65" s="64"/>
      <c r="N65" s="64"/>
      <c r="O65" s="65"/>
      <c r="P65" s="62" t="s">
        <v>23</v>
      </c>
      <c r="Q65" s="63"/>
      <c r="R65" s="63"/>
      <c r="S65" s="63"/>
      <c r="T65" s="63"/>
      <c r="U65" s="63"/>
      <c r="V65" s="63"/>
      <c r="W65" s="64"/>
      <c r="X65" s="64"/>
      <c r="Y65" s="64"/>
      <c r="Z65" s="64"/>
      <c r="AA65" s="64"/>
      <c r="AB65" s="64"/>
      <c r="AC65" s="65"/>
      <c r="AD65" s="62" t="s">
        <v>24</v>
      </c>
      <c r="AE65" s="63"/>
      <c r="AF65" s="63"/>
      <c r="AG65" s="63"/>
      <c r="AH65" s="63"/>
      <c r="AI65" s="63"/>
      <c r="AJ65" s="63"/>
      <c r="AK65" s="55"/>
      <c r="AL65" s="55"/>
      <c r="AM65" s="64"/>
      <c r="AN65" s="64"/>
      <c r="AO65" s="64"/>
      <c r="AP65" s="64"/>
      <c r="AQ65" s="88"/>
      <c r="AR65" s="103"/>
    </row>
    <row r="66" spans="1:44" ht="15">
      <c r="A66" s="70" t="s">
        <v>6</v>
      </c>
      <c r="B66" s="70">
        <v>2004</v>
      </c>
      <c r="C66" s="71">
        <v>2005</v>
      </c>
      <c r="D66" s="71">
        <v>2006</v>
      </c>
      <c r="E66" s="71">
        <v>2007</v>
      </c>
      <c r="F66" s="71">
        <v>2008</v>
      </c>
      <c r="G66" s="71">
        <v>2009</v>
      </c>
      <c r="H66" s="72">
        <v>2010</v>
      </c>
      <c r="I66" s="72">
        <v>2011</v>
      </c>
      <c r="J66" s="72">
        <v>2012</v>
      </c>
      <c r="K66" s="72">
        <v>2013</v>
      </c>
      <c r="L66" s="72">
        <v>2014</v>
      </c>
      <c r="M66" s="75">
        <v>2015</v>
      </c>
      <c r="N66" s="74">
        <v>2016</v>
      </c>
      <c r="O66" s="85">
        <v>2017</v>
      </c>
      <c r="P66" s="70">
        <v>2004</v>
      </c>
      <c r="Q66" s="71">
        <v>2005</v>
      </c>
      <c r="R66" s="71">
        <v>2006</v>
      </c>
      <c r="S66" s="71">
        <v>2007</v>
      </c>
      <c r="T66" s="71">
        <v>2008</v>
      </c>
      <c r="U66" s="71">
        <v>2009</v>
      </c>
      <c r="V66" s="72">
        <v>2010</v>
      </c>
      <c r="W66" s="72">
        <v>2011</v>
      </c>
      <c r="X66" s="72">
        <v>2012</v>
      </c>
      <c r="Y66" s="72">
        <v>2013</v>
      </c>
      <c r="Z66" s="72">
        <v>2014</v>
      </c>
      <c r="AA66" s="75">
        <v>2015</v>
      </c>
      <c r="AB66" s="76">
        <v>2016</v>
      </c>
      <c r="AC66" s="74">
        <v>2017</v>
      </c>
      <c r="AD66" s="70">
        <v>2004</v>
      </c>
      <c r="AE66" s="71">
        <v>2005</v>
      </c>
      <c r="AF66" s="71">
        <v>2006</v>
      </c>
      <c r="AG66" s="71">
        <v>2007</v>
      </c>
      <c r="AH66" s="71">
        <v>2008</v>
      </c>
      <c r="AI66" s="71">
        <v>2009</v>
      </c>
      <c r="AJ66" s="72">
        <v>2010</v>
      </c>
      <c r="AK66" s="71">
        <v>2011</v>
      </c>
      <c r="AL66" s="75">
        <v>2012</v>
      </c>
      <c r="AM66" s="75">
        <v>2013</v>
      </c>
      <c r="AN66" s="75">
        <v>2014</v>
      </c>
      <c r="AO66" s="76">
        <v>2015</v>
      </c>
      <c r="AP66" s="76">
        <v>2016</v>
      </c>
      <c r="AQ66" s="74">
        <v>2017</v>
      </c>
      <c r="AR66" s="90"/>
    </row>
    <row r="67" spans="1:43" ht="15">
      <c r="A67" s="91" t="s">
        <v>7</v>
      </c>
      <c r="B67" s="20"/>
      <c r="C67" s="21"/>
      <c r="D67" s="21"/>
      <c r="E67" s="21"/>
      <c r="F67" s="16"/>
      <c r="G67" s="22"/>
      <c r="H67" s="23"/>
      <c r="I67" s="24"/>
      <c r="J67" s="16"/>
      <c r="K67" s="22"/>
      <c r="L67" s="23"/>
      <c r="M67" s="16"/>
      <c r="N67" s="26"/>
      <c r="O67" s="26"/>
      <c r="P67" s="20"/>
      <c r="Q67" s="21"/>
      <c r="R67" s="21"/>
      <c r="S67" s="21"/>
      <c r="T67" s="16"/>
      <c r="U67" s="21"/>
      <c r="V67" s="27"/>
      <c r="W67" s="23"/>
      <c r="X67" s="16">
        <v>0</v>
      </c>
      <c r="Y67" s="22">
        <v>0</v>
      </c>
      <c r="Z67" s="23"/>
      <c r="AA67" s="16"/>
      <c r="AB67" s="28"/>
      <c r="AC67" s="26"/>
      <c r="AD67" s="20"/>
      <c r="AE67" s="21"/>
      <c r="AF67" s="21"/>
      <c r="AG67" s="21"/>
      <c r="AH67" s="16"/>
      <c r="AI67" s="21"/>
      <c r="AJ67" s="27"/>
      <c r="AK67" s="23"/>
      <c r="AL67" s="16">
        <v>0</v>
      </c>
      <c r="AM67" s="16">
        <v>0</v>
      </c>
      <c r="AN67" s="16">
        <v>0</v>
      </c>
      <c r="AO67" s="28">
        <v>0</v>
      </c>
      <c r="AP67" s="28">
        <v>0</v>
      </c>
      <c r="AQ67" s="25">
        <v>0</v>
      </c>
    </row>
    <row r="68" spans="1:43" ht="15">
      <c r="A68" s="77" t="s">
        <v>8</v>
      </c>
      <c r="B68" s="20"/>
      <c r="C68" s="21"/>
      <c r="D68" s="21"/>
      <c r="E68" s="21"/>
      <c r="F68" s="16"/>
      <c r="G68" s="28"/>
      <c r="H68" s="21"/>
      <c r="I68" s="29"/>
      <c r="J68" s="16"/>
      <c r="K68" s="28"/>
      <c r="L68" s="21"/>
      <c r="M68" s="16"/>
      <c r="N68" s="26"/>
      <c r="O68" s="26"/>
      <c r="P68" s="20"/>
      <c r="Q68" s="21"/>
      <c r="R68" s="21"/>
      <c r="S68" s="21"/>
      <c r="T68" s="16"/>
      <c r="U68" s="21"/>
      <c r="V68" s="16"/>
      <c r="W68" s="21"/>
      <c r="X68" s="16">
        <v>0</v>
      </c>
      <c r="Y68" s="28">
        <v>0</v>
      </c>
      <c r="Z68" s="21"/>
      <c r="AA68" s="16"/>
      <c r="AB68" s="28"/>
      <c r="AC68" s="26"/>
      <c r="AD68" s="20"/>
      <c r="AE68" s="21"/>
      <c r="AF68" s="21"/>
      <c r="AG68" s="21"/>
      <c r="AH68" s="16"/>
      <c r="AI68" s="21"/>
      <c r="AJ68" s="16"/>
      <c r="AK68" s="21"/>
      <c r="AL68" s="16">
        <v>0</v>
      </c>
      <c r="AM68" s="16">
        <v>0</v>
      </c>
      <c r="AN68" s="16">
        <v>0</v>
      </c>
      <c r="AO68" s="28">
        <v>0</v>
      </c>
      <c r="AP68" s="28">
        <v>0</v>
      </c>
      <c r="AQ68" s="26">
        <v>0</v>
      </c>
    </row>
    <row r="69" spans="1:43" ht="15">
      <c r="A69" s="91" t="s">
        <v>9</v>
      </c>
      <c r="B69" s="20"/>
      <c r="C69" s="21"/>
      <c r="D69" s="21"/>
      <c r="E69" s="21"/>
      <c r="F69" s="16"/>
      <c r="G69" s="28"/>
      <c r="H69" s="21"/>
      <c r="I69" s="29"/>
      <c r="J69" s="16"/>
      <c r="K69" s="28"/>
      <c r="L69" s="21"/>
      <c r="M69" s="16"/>
      <c r="N69" s="26"/>
      <c r="O69" s="26"/>
      <c r="P69" s="20"/>
      <c r="Q69" s="21"/>
      <c r="R69" s="21"/>
      <c r="S69" s="21"/>
      <c r="T69" s="16"/>
      <c r="U69" s="21"/>
      <c r="V69" s="16"/>
      <c r="W69" s="21"/>
      <c r="X69" s="16">
        <v>0</v>
      </c>
      <c r="Y69" s="28">
        <v>0</v>
      </c>
      <c r="Z69" s="21"/>
      <c r="AA69" s="16"/>
      <c r="AB69" s="28"/>
      <c r="AC69" s="26"/>
      <c r="AD69" s="20"/>
      <c r="AE69" s="21"/>
      <c r="AF69" s="21"/>
      <c r="AG69" s="21"/>
      <c r="AH69" s="16"/>
      <c r="AI69" s="21"/>
      <c r="AJ69" s="16"/>
      <c r="AK69" s="21"/>
      <c r="AL69" s="16">
        <v>0</v>
      </c>
      <c r="AM69" s="16">
        <v>0</v>
      </c>
      <c r="AN69" s="16">
        <v>0</v>
      </c>
      <c r="AO69" s="28">
        <v>0</v>
      </c>
      <c r="AP69" s="28">
        <v>0</v>
      </c>
      <c r="AQ69" s="26">
        <v>0</v>
      </c>
    </row>
    <row r="70" spans="1:43" ht="15">
      <c r="A70" s="91" t="s">
        <v>10</v>
      </c>
      <c r="B70" s="20"/>
      <c r="C70" s="21"/>
      <c r="D70" s="21"/>
      <c r="E70" s="21"/>
      <c r="F70" s="16"/>
      <c r="G70" s="28"/>
      <c r="H70" s="21"/>
      <c r="I70" s="29"/>
      <c r="J70" s="16"/>
      <c r="K70" s="28"/>
      <c r="L70" s="21"/>
      <c r="M70" s="16"/>
      <c r="N70" s="26"/>
      <c r="O70" s="26"/>
      <c r="P70" s="20"/>
      <c r="Q70" s="21"/>
      <c r="R70" s="21"/>
      <c r="S70" s="21"/>
      <c r="T70" s="16"/>
      <c r="U70" s="21"/>
      <c r="V70" s="16"/>
      <c r="W70" s="21"/>
      <c r="X70" s="16">
        <v>0</v>
      </c>
      <c r="Y70" s="28">
        <v>0</v>
      </c>
      <c r="Z70" s="21"/>
      <c r="AA70" s="16"/>
      <c r="AB70" s="28"/>
      <c r="AC70" s="26"/>
      <c r="AD70" s="20"/>
      <c r="AE70" s="21"/>
      <c r="AF70" s="21"/>
      <c r="AG70" s="21"/>
      <c r="AH70" s="16"/>
      <c r="AI70" s="21"/>
      <c r="AJ70" s="16"/>
      <c r="AK70" s="21"/>
      <c r="AL70" s="16">
        <v>0</v>
      </c>
      <c r="AM70" s="16">
        <v>0</v>
      </c>
      <c r="AN70" s="16">
        <v>0</v>
      </c>
      <c r="AO70" s="28">
        <v>0</v>
      </c>
      <c r="AP70" s="28">
        <v>0</v>
      </c>
      <c r="AQ70" s="26">
        <v>0</v>
      </c>
    </row>
    <row r="71" spans="1:43" ht="15">
      <c r="A71" s="91" t="s">
        <v>11</v>
      </c>
      <c r="B71" s="20"/>
      <c r="C71" s="21"/>
      <c r="D71" s="21"/>
      <c r="E71" s="21"/>
      <c r="F71" s="16"/>
      <c r="G71" s="28"/>
      <c r="H71" s="21"/>
      <c r="I71" s="29"/>
      <c r="J71" s="16"/>
      <c r="K71" s="28"/>
      <c r="L71" s="21"/>
      <c r="M71" s="16"/>
      <c r="N71" s="26"/>
      <c r="O71" s="26"/>
      <c r="P71" s="20"/>
      <c r="Q71" s="21"/>
      <c r="R71" s="21"/>
      <c r="S71" s="21"/>
      <c r="T71" s="16"/>
      <c r="U71" s="21"/>
      <c r="V71" s="16"/>
      <c r="W71" s="21"/>
      <c r="X71" s="16">
        <v>0</v>
      </c>
      <c r="Y71" s="28">
        <v>0</v>
      </c>
      <c r="Z71" s="21"/>
      <c r="AA71" s="16"/>
      <c r="AB71" s="28"/>
      <c r="AC71" s="26"/>
      <c r="AD71" s="20"/>
      <c r="AE71" s="21"/>
      <c r="AF71" s="21"/>
      <c r="AG71" s="21"/>
      <c r="AH71" s="16"/>
      <c r="AI71" s="21"/>
      <c r="AJ71" s="16"/>
      <c r="AK71" s="21"/>
      <c r="AL71" s="16">
        <v>0</v>
      </c>
      <c r="AM71" s="16">
        <v>0</v>
      </c>
      <c r="AN71" s="16">
        <v>0</v>
      </c>
      <c r="AO71" s="28">
        <v>0</v>
      </c>
      <c r="AP71" s="28">
        <v>0</v>
      </c>
      <c r="AQ71" s="26">
        <v>0</v>
      </c>
    </row>
    <row r="72" spans="1:43" ht="15">
      <c r="A72" s="91" t="s">
        <v>12</v>
      </c>
      <c r="B72" s="20"/>
      <c r="C72" s="21"/>
      <c r="D72" s="21"/>
      <c r="E72" s="21"/>
      <c r="F72" s="16"/>
      <c r="G72" s="28"/>
      <c r="H72" s="21"/>
      <c r="I72" s="29"/>
      <c r="J72" s="16"/>
      <c r="K72" s="28"/>
      <c r="L72" s="21"/>
      <c r="M72" s="16"/>
      <c r="N72" s="26"/>
      <c r="O72" s="26"/>
      <c r="P72" s="20"/>
      <c r="Q72" s="21"/>
      <c r="R72" s="21"/>
      <c r="S72" s="21"/>
      <c r="T72" s="16"/>
      <c r="U72" s="21"/>
      <c r="V72" s="16"/>
      <c r="W72" s="21"/>
      <c r="X72" s="16">
        <v>0</v>
      </c>
      <c r="Y72" s="28">
        <v>0</v>
      </c>
      <c r="Z72" s="21"/>
      <c r="AA72" s="16"/>
      <c r="AB72" s="28"/>
      <c r="AC72" s="26"/>
      <c r="AD72" s="20"/>
      <c r="AE72" s="21"/>
      <c r="AF72" s="21"/>
      <c r="AG72" s="21"/>
      <c r="AH72" s="16"/>
      <c r="AI72" s="21"/>
      <c r="AJ72" s="16"/>
      <c r="AK72" s="21"/>
      <c r="AL72" s="16">
        <v>0</v>
      </c>
      <c r="AM72" s="16">
        <v>0</v>
      </c>
      <c r="AN72" s="16">
        <v>0</v>
      </c>
      <c r="AO72" s="28">
        <v>0</v>
      </c>
      <c r="AP72" s="28">
        <v>0</v>
      </c>
      <c r="AQ72" s="26">
        <v>0</v>
      </c>
    </row>
    <row r="73" spans="1:43" ht="15">
      <c r="A73" s="91" t="s">
        <v>13</v>
      </c>
      <c r="B73" s="20"/>
      <c r="C73" s="21"/>
      <c r="D73" s="21"/>
      <c r="E73" s="21"/>
      <c r="F73" s="16"/>
      <c r="G73" s="28"/>
      <c r="H73" s="21"/>
      <c r="I73" s="29"/>
      <c r="J73" s="16"/>
      <c r="K73" s="28"/>
      <c r="L73" s="21"/>
      <c r="M73" s="16"/>
      <c r="N73" s="26"/>
      <c r="O73" s="26"/>
      <c r="P73" s="20"/>
      <c r="Q73" s="21"/>
      <c r="R73" s="21"/>
      <c r="S73" s="21"/>
      <c r="T73" s="16"/>
      <c r="U73" s="21"/>
      <c r="V73" s="16"/>
      <c r="W73" s="21"/>
      <c r="X73" s="16">
        <v>0</v>
      </c>
      <c r="Y73" s="28">
        <v>0</v>
      </c>
      <c r="Z73" s="21"/>
      <c r="AA73" s="16"/>
      <c r="AB73" s="28"/>
      <c r="AC73" s="26"/>
      <c r="AD73" s="20"/>
      <c r="AE73" s="21"/>
      <c r="AF73" s="21"/>
      <c r="AG73" s="21"/>
      <c r="AH73" s="16"/>
      <c r="AI73" s="21"/>
      <c r="AJ73" s="16"/>
      <c r="AK73" s="21"/>
      <c r="AL73" s="16">
        <v>0</v>
      </c>
      <c r="AM73" s="16">
        <v>0</v>
      </c>
      <c r="AN73" s="16">
        <v>0</v>
      </c>
      <c r="AO73" s="28">
        <v>0</v>
      </c>
      <c r="AP73" s="28">
        <v>0</v>
      </c>
      <c r="AQ73" s="26">
        <v>0</v>
      </c>
    </row>
    <row r="74" spans="1:43" ht="15">
      <c r="A74" s="91" t="s">
        <v>14</v>
      </c>
      <c r="B74" s="20"/>
      <c r="C74" s="21"/>
      <c r="D74" s="21"/>
      <c r="E74" s="21"/>
      <c r="F74" s="16"/>
      <c r="G74" s="28"/>
      <c r="H74" s="21"/>
      <c r="I74" s="29"/>
      <c r="J74" s="16"/>
      <c r="K74" s="28"/>
      <c r="L74" s="21"/>
      <c r="M74" s="16"/>
      <c r="N74" s="26"/>
      <c r="O74" s="26"/>
      <c r="P74" s="20"/>
      <c r="Q74" s="21"/>
      <c r="R74" s="21"/>
      <c r="S74" s="21"/>
      <c r="T74" s="16"/>
      <c r="U74" s="21"/>
      <c r="V74" s="16"/>
      <c r="W74" s="21"/>
      <c r="X74" s="16">
        <v>0</v>
      </c>
      <c r="Y74" s="28">
        <v>0</v>
      </c>
      <c r="Z74" s="21"/>
      <c r="AA74" s="16"/>
      <c r="AB74" s="28"/>
      <c r="AC74" s="26"/>
      <c r="AD74" s="20"/>
      <c r="AE74" s="21"/>
      <c r="AF74" s="21"/>
      <c r="AG74" s="21"/>
      <c r="AH74" s="16"/>
      <c r="AI74" s="21"/>
      <c r="AJ74" s="16"/>
      <c r="AK74" s="21"/>
      <c r="AL74" s="16">
        <v>0</v>
      </c>
      <c r="AM74" s="16">
        <v>0</v>
      </c>
      <c r="AN74" s="16">
        <v>0</v>
      </c>
      <c r="AO74" s="28">
        <v>0</v>
      </c>
      <c r="AP74" s="28">
        <v>0</v>
      </c>
      <c r="AQ74" s="26">
        <v>0</v>
      </c>
    </row>
    <row r="75" spans="1:43" ht="15">
      <c r="A75" s="91" t="s">
        <v>15</v>
      </c>
      <c r="B75" s="20"/>
      <c r="C75" s="21"/>
      <c r="D75" s="21"/>
      <c r="E75" s="21"/>
      <c r="F75" s="16"/>
      <c r="G75" s="28"/>
      <c r="H75" s="21"/>
      <c r="I75" s="29"/>
      <c r="J75" s="16"/>
      <c r="K75" s="28"/>
      <c r="L75" s="21"/>
      <c r="M75" s="16"/>
      <c r="N75" s="26"/>
      <c r="O75" s="26"/>
      <c r="P75" s="20"/>
      <c r="Q75" s="21"/>
      <c r="R75" s="21"/>
      <c r="S75" s="21"/>
      <c r="T75" s="16"/>
      <c r="U75" s="21"/>
      <c r="V75" s="16"/>
      <c r="W75" s="21"/>
      <c r="X75" s="16">
        <v>0</v>
      </c>
      <c r="Y75" s="28">
        <v>0</v>
      </c>
      <c r="Z75" s="21"/>
      <c r="AA75" s="16"/>
      <c r="AB75" s="28"/>
      <c r="AC75" s="26"/>
      <c r="AD75" s="20"/>
      <c r="AE75" s="21"/>
      <c r="AF75" s="21"/>
      <c r="AG75" s="21"/>
      <c r="AH75" s="16"/>
      <c r="AI75" s="21"/>
      <c r="AJ75" s="16"/>
      <c r="AK75" s="21"/>
      <c r="AL75" s="16">
        <v>0</v>
      </c>
      <c r="AM75" s="16">
        <v>0</v>
      </c>
      <c r="AN75" s="16">
        <v>0</v>
      </c>
      <c r="AO75" s="28">
        <v>0</v>
      </c>
      <c r="AP75" s="28">
        <v>0</v>
      </c>
      <c r="AQ75" s="26">
        <v>0</v>
      </c>
    </row>
    <row r="76" spans="1:43" ht="15">
      <c r="A76" s="91" t="s">
        <v>16</v>
      </c>
      <c r="B76" s="20"/>
      <c r="C76" s="21"/>
      <c r="D76" s="21"/>
      <c r="E76" s="21"/>
      <c r="F76" s="16"/>
      <c r="G76" s="28"/>
      <c r="H76" s="21"/>
      <c r="I76" s="29"/>
      <c r="J76" s="16"/>
      <c r="K76" s="28"/>
      <c r="L76" s="21"/>
      <c r="M76" s="16"/>
      <c r="N76" s="26"/>
      <c r="O76" s="26"/>
      <c r="P76" s="20"/>
      <c r="Q76" s="21"/>
      <c r="R76" s="21"/>
      <c r="S76" s="21"/>
      <c r="T76" s="16"/>
      <c r="U76" s="21"/>
      <c r="V76" s="16"/>
      <c r="W76" s="21"/>
      <c r="X76" s="16">
        <v>0</v>
      </c>
      <c r="Y76" s="28">
        <v>0</v>
      </c>
      <c r="Z76" s="21"/>
      <c r="AA76" s="16"/>
      <c r="AB76" s="28"/>
      <c r="AC76" s="26"/>
      <c r="AD76" s="20"/>
      <c r="AE76" s="21"/>
      <c r="AF76" s="21"/>
      <c r="AG76" s="21"/>
      <c r="AH76" s="16"/>
      <c r="AI76" s="21"/>
      <c r="AJ76" s="16"/>
      <c r="AK76" s="21"/>
      <c r="AL76" s="16">
        <v>0</v>
      </c>
      <c r="AM76" s="16">
        <v>0</v>
      </c>
      <c r="AN76" s="16">
        <v>0</v>
      </c>
      <c r="AO76" s="28">
        <v>0</v>
      </c>
      <c r="AP76" s="28">
        <v>0</v>
      </c>
      <c r="AQ76" s="26">
        <v>0</v>
      </c>
    </row>
    <row r="77" spans="1:43" ht="15">
      <c r="A77" s="91" t="s">
        <v>17</v>
      </c>
      <c r="B77" s="20"/>
      <c r="C77" s="21"/>
      <c r="D77" s="21"/>
      <c r="E77" s="21"/>
      <c r="F77" s="16"/>
      <c r="G77" s="28"/>
      <c r="H77" s="21"/>
      <c r="I77" s="29"/>
      <c r="J77" s="16"/>
      <c r="K77" s="28"/>
      <c r="L77" s="21"/>
      <c r="M77" s="16"/>
      <c r="N77" s="26"/>
      <c r="O77" s="26"/>
      <c r="P77" s="20"/>
      <c r="Q77" s="21"/>
      <c r="R77" s="21"/>
      <c r="S77" s="21"/>
      <c r="T77" s="16"/>
      <c r="U77" s="21"/>
      <c r="V77" s="16"/>
      <c r="W77" s="21"/>
      <c r="X77" s="16">
        <v>0</v>
      </c>
      <c r="Y77" s="28">
        <v>0</v>
      </c>
      <c r="Z77" s="21"/>
      <c r="AA77" s="16"/>
      <c r="AB77" s="28"/>
      <c r="AC77" s="26"/>
      <c r="AD77" s="20"/>
      <c r="AE77" s="21"/>
      <c r="AF77" s="21"/>
      <c r="AG77" s="21"/>
      <c r="AH77" s="16"/>
      <c r="AI77" s="21"/>
      <c r="AJ77" s="16"/>
      <c r="AK77" s="21"/>
      <c r="AL77" s="16">
        <v>0</v>
      </c>
      <c r="AM77" s="16">
        <v>0</v>
      </c>
      <c r="AN77" s="16">
        <v>0</v>
      </c>
      <c r="AO77" s="28">
        <v>0</v>
      </c>
      <c r="AP77" s="28">
        <v>0</v>
      </c>
      <c r="AQ77" s="26">
        <v>0</v>
      </c>
    </row>
    <row r="78" spans="1:43" ht="15">
      <c r="A78" s="91" t="s">
        <v>18</v>
      </c>
      <c r="B78" s="20"/>
      <c r="C78" s="21"/>
      <c r="D78" s="21"/>
      <c r="E78" s="21"/>
      <c r="F78" s="16"/>
      <c r="G78" s="28"/>
      <c r="H78" s="21"/>
      <c r="I78" s="34"/>
      <c r="J78" s="16"/>
      <c r="K78" s="28"/>
      <c r="L78" s="21"/>
      <c r="M78" s="16"/>
      <c r="N78" s="26"/>
      <c r="O78" s="26"/>
      <c r="P78" s="20"/>
      <c r="Q78" s="21"/>
      <c r="R78" s="21"/>
      <c r="S78" s="21"/>
      <c r="T78" s="16"/>
      <c r="U78" s="21"/>
      <c r="V78" s="16"/>
      <c r="W78" s="34"/>
      <c r="X78" s="16">
        <v>0</v>
      </c>
      <c r="Y78" s="28">
        <v>0</v>
      </c>
      <c r="Z78" s="21"/>
      <c r="AA78" s="16"/>
      <c r="AB78" s="28"/>
      <c r="AC78" s="26"/>
      <c r="AD78" s="20"/>
      <c r="AE78" s="21"/>
      <c r="AF78" s="21"/>
      <c r="AG78" s="21"/>
      <c r="AH78" s="16"/>
      <c r="AI78" s="21"/>
      <c r="AJ78" s="16"/>
      <c r="AK78" s="34"/>
      <c r="AL78" s="16">
        <v>0</v>
      </c>
      <c r="AM78" s="16">
        <v>0</v>
      </c>
      <c r="AN78" s="16">
        <v>0</v>
      </c>
      <c r="AO78" s="28">
        <v>0</v>
      </c>
      <c r="AP78" s="28">
        <v>0</v>
      </c>
      <c r="AQ78" s="26">
        <v>0</v>
      </c>
    </row>
    <row r="79" spans="1:43" ht="15.75" thickBot="1">
      <c r="A79" s="92" t="s">
        <v>3</v>
      </c>
      <c r="B79" s="79">
        <f aca="true" t="shared" si="16" ref="B79:AQ79">SUM(B67:B78)</f>
        <v>0</v>
      </c>
      <c r="C79" s="80">
        <f t="shared" si="16"/>
        <v>0</v>
      </c>
      <c r="D79" s="80">
        <f t="shared" si="16"/>
        <v>0</v>
      </c>
      <c r="E79" s="80">
        <f t="shared" si="16"/>
        <v>0</v>
      </c>
      <c r="F79" s="81">
        <f t="shared" si="16"/>
        <v>0</v>
      </c>
      <c r="G79" s="82">
        <f t="shared" si="16"/>
        <v>0</v>
      </c>
      <c r="H79" s="80">
        <f t="shared" si="16"/>
        <v>0</v>
      </c>
      <c r="I79" s="80">
        <f t="shared" si="16"/>
        <v>0</v>
      </c>
      <c r="J79" s="81">
        <f t="shared" si="16"/>
        <v>0</v>
      </c>
      <c r="K79" s="82">
        <f t="shared" si="16"/>
        <v>0</v>
      </c>
      <c r="L79" s="80">
        <f t="shared" si="16"/>
        <v>0</v>
      </c>
      <c r="M79" s="81">
        <f t="shared" si="16"/>
        <v>0</v>
      </c>
      <c r="N79" s="83">
        <f t="shared" si="16"/>
        <v>0</v>
      </c>
      <c r="O79" s="83">
        <f t="shared" si="16"/>
        <v>0</v>
      </c>
      <c r="P79" s="79">
        <f t="shared" si="16"/>
        <v>0</v>
      </c>
      <c r="Q79" s="80">
        <f t="shared" si="16"/>
        <v>0</v>
      </c>
      <c r="R79" s="80">
        <f t="shared" si="16"/>
        <v>0</v>
      </c>
      <c r="S79" s="80">
        <f t="shared" si="16"/>
        <v>0</v>
      </c>
      <c r="T79" s="81">
        <f t="shared" si="16"/>
        <v>0</v>
      </c>
      <c r="U79" s="80">
        <f t="shared" si="16"/>
        <v>0</v>
      </c>
      <c r="V79" s="80">
        <f t="shared" si="16"/>
        <v>0</v>
      </c>
      <c r="W79" s="95">
        <f t="shared" si="16"/>
        <v>0</v>
      </c>
      <c r="X79" s="81">
        <f t="shared" si="16"/>
        <v>0</v>
      </c>
      <c r="Y79" s="82">
        <f t="shared" si="16"/>
        <v>0</v>
      </c>
      <c r="Z79" s="80">
        <f t="shared" si="16"/>
        <v>0</v>
      </c>
      <c r="AA79" s="81">
        <f t="shared" si="16"/>
        <v>0</v>
      </c>
      <c r="AB79" s="82">
        <f t="shared" si="16"/>
        <v>0</v>
      </c>
      <c r="AC79" s="82">
        <f t="shared" si="16"/>
        <v>0</v>
      </c>
      <c r="AD79" s="79">
        <f t="shared" si="16"/>
        <v>0</v>
      </c>
      <c r="AE79" s="80">
        <f t="shared" si="16"/>
        <v>0</v>
      </c>
      <c r="AF79" s="80">
        <f t="shared" si="16"/>
        <v>0</v>
      </c>
      <c r="AG79" s="80">
        <f t="shared" si="16"/>
        <v>0</v>
      </c>
      <c r="AH79" s="81">
        <f t="shared" si="16"/>
        <v>0</v>
      </c>
      <c r="AI79" s="80">
        <f t="shared" si="16"/>
        <v>0</v>
      </c>
      <c r="AJ79" s="80">
        <f t="shared" si="16"/>
        <v>0</v>
      </c>
      <c r="AK79" s="95">
        <f t="shared" si="16"/>
        <v>0</v>
      </c>
      <c r="AL79" s="81">
        <f t="shared" si="16"/>
        <v>0</v>
      </c>
      <c r="AM79" s="81">
        <f t="shared" si="16"/>
        <v>0</v>
      </c>
      <c r="AN79" s="81">
        <f t="shared" si="16"/>
        <v>0</v>
      </c>
      <c r="AO79" s="82">
        <f t="shared" si="16"/>
        <v>0</v>
      </c>
      <c r="AP79" s="82">
        <f t="shared" si="16"/>
        <v>0</v>
      </c>
      <c r="AQ79" s="80">
        <f t="shared" si="16"/>
        <v>0</v>
      </c>
    </row>
    <row r="82" spans="1:15" ht="15">
      <c r="A82" s="120" t="s">
        <v>26</v>
      </c>
      <c r="B82" s="121"/>
      <c r="C82" s="121"/>
      <c r="D82" s="121"/>
      <c r="E82" s="121"/>
      <c r="F82" s="121"/>
      <c r="G82" s="121"/>
      <c r="H82" s="121"/>
      <c r="I82" s="96"/>
      <c r="J82" s="96"/>
      <c r="K82" s="96"/>
      <c r="L82" s="96"/>
      <c r="M82" s="96"/>
      <c r="N82" s="96"/>
      <c r="O82" s="112"/>
    </row>
    <row r="83" spans="1:15" ht="14.25">
      <c r="A83" s="35" t="s">
        <v>27</v>
      </c>
      <c r="B83" s="36">
        <f aca="true" t="shared" si="17" ref="B83:N83">+AR19/B59</f>
        <v>118.50341194780319</v>
      </c>
      <c r="C83" s="36">
        <f t="shared" si="17"/>
        <v>110.83035714285714</v>
      </c>
      <c r="D83" s="36">
        <f t="shared" si="17"/>
        <v>110.04590459045905</v>
      </c>
      <c r="E83" s="36">
        <f t="shared" si="17"/>
        <v>101.70011489850631</v>
      </c>
      <c r="F83" s="37">
        <f t="shared" si="17"/>
        <v>109.62142532909668</v>
      </c>
      <c r="G83" s="37">
        <f t="shared" si="17"/>
        <v>105.77649102489868</v>
      </c>
      <c r="H83" s="36">
        <f t="shared" si="17"/>
        <v>100.32648912380566</v>
      </c>
      <c r="I83" s="36">
        <f t="shared" si="17"/>
        <v>116.09930496048747</v>
      </c>
      <c r="J83" s="107">
        <f t="shared" si="17"/>
        <v>104.11921296296296</v>
      </c>
      <c r="K83" s="36">
        <f t="shared" si="17"/>
        <v>120.82112865300638</v>
      </c>
      <c r="L83" s="36">
        <f t="shared" si="17"/>
        <v>23.160705251915836</v>
      </c>
      <c r="M83" s="36">
        <f t="shared" si="17"/>
        <v>12.886426675415311</v>
      </c>
      <c r="N83" s="122">
        <f t="shared" si="17"/>
        <v>23.052372064517925</v>
      </c>
      <c r="O83" s="38"/>
    </row>
    <row r="84" spans="1:15" ht="15" thickBot="1">
      <c r="A84" s="39" t="s">
        <v>28</v>
      </c>
      <c r="B84" s="40"/>
      <c r="C84" s="40"/>
      <c r="D84" s="40"/>
      <c r="E84" s="40"/>
      <c r="F84" s="41"/>
      <c r="G84" s="41"/>
      <c r="H84" s="40"/>
      <c r="I84" s="40"/>
      <c r="J84" s="109"/>
      <c r="K84" s="40"/>
      <c r="L84" s="40"/>
      <c r="M84" s="40"/>
      <c r="N84" s="108"/>
      <c r="O84" s="42" t="e">
        <f>+BH39/O79</f>
        <v>#DIV/0!</v>
      </c>
    </row>
    <row r="86" ht="15" thickBot="1"/>
    <row r="87" spans="1:57" ht="15">
      <c r="A87" s="53" t="s">
        <v>29</v>
      </c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5"/>
      <c r="BB87" s="55"/>
      <c r="BC87" s="55"/>
      <c r="BD87" s="55"/>
      <c r="BE87" s="66"/>
    </row>
    <row r="88" spans="1:57" ht="15.75" thickBot="1">
      <c r="A88" s="57" t="s">
        <v>30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9"/>
      <c r="BB88" s="59"/>
      <c r="BC88" s="59"/>
      <c r="BD88" s="59"/>
      <c r="BE88" s="84"/>
    </row>
    <row r="89" spans="1:57" ht="15.75" thickBot="1">
      <c r="A89" s="97"/>
      <c r="B89" s="62" t="s">
        <v>1</v>
      </c>
      <c r="C89" s="63"/>
      <c r="D89" s="63"/>
      <c r="E89" s="63"/>
      <c r="F89" s="63"/>
      <c r="G89" s="63"/>
      <c r="H89" s="63"/>
      <c r="I89" s="64"/>
      <c r="J89" s="64"/>
      <c r="K89" s="64"/>
      <c r="L89" s="64"/>
      <c r="M89" s="64"/>
      <c r="N89" s="64"/>
      <c r="O89" s="65"/>
      <c r="P89" s="62" t="s">
        <v>2</v>
      </c>
      <c r="Q89" s="63"/>
      <c r="R89" s="63"/>
      <c r="S89" s="63"/>
      <c r="T89" s="63"/>
      <c r="U89" s="63"/>
      <c r="V89" s="63"/>
      <c r="W89" s="64"/>
      <c r="X89" s="64"/>
      <c r="Y89" s="64"/>
      <c r="Z89" s="64"/>
      <c r="AA89" s="64"/>
      <c r="AB89" s="64"/>
      <c r="AC89" s="66"/>
      <c r="AD89" s="62" t="s">
        <v>5</v>
      </c>
      <c r="AE89" s="63"/>
      <c r="AF89" s="63"/>
      <c r="AG89" s="63"/>
      <c r="AH89" s="63"/>
      <c r="AI89" s="63"/>
      <c r="AJ89" s="63"/>
      <c r="AK89" s="64"/>
      <c r="AL89" s="64"/>
      <c r="AM89" s="64"/>
      <c r="AN89" s="64"/>
      <c r="AO89" s="64"/>
      <c r="AP89" s="64"/>
      <c r="AQ89" s="134"/>
      <c r="AR89" s="62" t="s">
        <v>3</v>
      </c>
      <c r="AS89" s="63"/>
      <c r="AT89" s="63"/>
      <c r="AU89" s="63"/>
      <c r="AV89" s="63"/>
      <c r="AW89" s="63"/>
      <c r="AX89" s="63"/>
      <c r="AY89" s="18"/>
      <c r="AZ89" s="18"/>
      <c r="BA89" s="19"/>
      <c r="BB89" s="19"/>
      <c r="BC89" s="19"/>
      <c r="BD89" s="19"/>
      <c r="BE89" s="65"/>
    </row>
    <row r="90" spans="1:57" ht="15">
      <c r="A90" s="69" t="s">
        <v>6</v>
      </c>
      <c r="B90" s="70">
        <v>2004</v>
      </c>
      <c r="C90" s="71">
        <v>2005</v>
      </c>
      <c r="D90" s="71">
        <v>2006</v>
      </c>
      <c r="E90" s="71">
        <v>2007</v>
      </c>
      <c r="F90" s="71">
        <v>2008</v>
      </c>
      <c r="G90" s="71">
        <v>2009</v>
      </c>
      <c r="H90" s="72">
        <v>2010</v>
      </c>
      <c r="I90" s="72">
        <v>2011</v>
      </c>
      <c r="J90" s="72">
        <v>2012</v>
      </c>
      <c r="K90" s="72">
        <v>2013</v>
      </c>
      <c r="L90" s="72">
        <v>2014</v>
      </c>
      <c r="M90" s="72">
        <v>2015</v>
      </c>
      <c r="N90" s="72">
        <v>2016</v>
      </c>
      <c r="O90" s="85">
        <v>2017</v>
      </c>
      <c r="P90" s="70">
        <v>2004</v>
      </c>
      <c r="Q90" s="71">
        <v>2005</v>
      </c>
      <c r="R90" s="71">
        <v>2006</v>
      </c>
      <c r="S90" s="71">
        <v>2007</v>
      </c>
      <c r="T90" s="71">
        <v>2008</v>
      </c>
      <c r="U90" s="71">
        <v>2009</v>
      </c>
      <c r="V90" s="72">
        <v>2010</v>
      </c>
      <c r="W90" s="72">
        <v>2011</v>
      </c>
      <c r="X90" s="72">
        <v>2012</v>
      </c>
      <c r="Y90" s="72">
        <v>2013</v>
      </c>
      <c r="Z90" s="72">
        <v>2014</v>
      </c>
      <c r="AA90" s="72">
        <v>2015</v>
      </c>
      <c r="AB90" s="72">
        <v>2016</v>
      </c>
      <c r="AC90" s="74">
        <v>2017</v>
      </c>
      <c r="AD90" s="70">
        <v>2004</v>
      </c>
      <c r="AE90" s="71">
        <v>2005</v>
      </c>
      <c r="AF90" s="71">
        <v>2006</v>
      </c>
      <c r="AG90" s="71">
        <v>2007</v>
      </c>
      <c r="AH90" s="71">
        <v>2008</v>
      </c>
      <c r="AI90" s="71">
        <v>2009</v>
      </c>
      <c r="AJ90" s="72">
        <v>2010</v>
      </c>
      <c r="AK90" s="71">
        <v>2011</v>
      </c>
      <c r="AL90" s="72">
        <v>2012</v>
      </c>
      <c r="AM90" s="72">
        <v>2013</v>
      </c>
      <c r="AN90" s="72">
        <v>2014</v>
      </c>
      <c r="AO90" s="72">
        <v>2015</v>
      </c>
      <c r="AP90" s="72">
        <v>2016</v>
      </c>
      <c r="AQ90" s="100">
        <v>2017</v>
      </c>
      <c r="AR90" s="70">
        <v>2004</v>
      </c>
      <c r="AS90" s="71">
        <v>2005</v>
      </c>
      <c r="AT90" s="71">
        <v>2006</v>
      </c>
      <c r="AU90" s="71">
        <v>2007</v>
      </c>
      <c r="AV90" s="71">
        <v>2008</v>
      </c>
      <c r="AW90" s="71">
        <v>2009</v>
      </c>
      <c r="AX90" s="72">
        <v>2010</v>
      </c>
      <c r="AY90" s="71">
        <v>2011</v>
      </c>
      <c r="AZ90" s="75">
        <v>2012</v>
      </c>
      <c r="BA90" s="76">
        <v>2013</v>
      </c>
      <c r="BB90" s="75">
        <v>2014</v>
      </c>
      <c r="BC90" s="76">
        <v>2015</v>
      </c>
      <c r="BD90" s="76">
        <v>2016</v>
      </c>
      <c r="BE90" s="74">
        <v>2017</v>
      </c>
    </row>
    <row r="91" spans="1:57" ht="15">
      <c r="A91" s="77" t="s">
        <v>7</v>
      </c>
      <c r="B91" s="20">
        <f aca="true" t="shared" si="18" ref="B91:AO91">+B7</f>
        <v>45621</v>
      </c>
      <c r="C91" s="21">
        <f t="shared" si="18"/>
        <v>47646</v>
      </c>
      <c r="D91" s="21">
        <f t="shared" si="18"/>
        <v>57355</v>
      </c>
      <c r="E91" s="21">
        <f t="shared" si="18"/>
        <v>49839</v>
      </c>
      <c r="F91" s="16">
        <f t="shared" si="18"/>
        <v>55114</v>
      </c>
      <c r="G91" s="28">
        <f t="shared" si="18"/>
        <v>80392</v>
      </c>
      <c r="H91" s="23">
        <f t="shared" si="18"/>
        <v>52747</v>
      </c>
      <c r="I91" s="23">
        <f t="shared" si="18"/>
        <v>44449</v>
      </c>
      <c r="J91" s="23">
        <f t="shared" si="18"/>
        <v>62705</v>
      </c>
      <c r="K91" s="23">
        <f t="shared" si="18"/>
        <v>44719</v>
      </c>
      <c r="L91" s="23">
        <f t="shared" si="18"/>
        <v>66410</v>
      </c>
      <c r="M91" s="23">
        <f t="shared" si="18"/>
        <v>43584</v>
      </c>
      <c r="N91" s="23">
        <f>+N7</f>
        <v>23281</v>
      </c>
      <c r="O91" s="28">
        <f>+O7</f>
        <v>36156</v>
      </c>
      <c r="P91" s="20">
        <f t="shared" si="18"/>
        <v>0</v>
      </c>
      <c r="Q91" s="21">
        <f t="shared" si="18"/>
        <v>0</v>
      </c>
      <c r="R91" s="21">
        <f t="shared" si="18"/>
        <v>0</v>
      </c>
      <c r="S91" s="21">
        <f t="shared" si="18"/>
        <v>0</v>
      </c>
      <c r="T91" s="21">
        <f t="shared" si="18"/>
        <v>0</v>
      </c>
      <c r="U91" s="21">
        <f t="shared" si="18"/>
        <v>0</v>
      </c>
      <c r="V91" s="23">
        <f t="shared" si="18"/>
        <v>0</v>
      </c>
      <c r="W91" s="23">
        <f t="shared" si="18"/>
        <v>0</v>
      </c>
      <c r="X91" s="23">
        <f t="shared" si="18"/>
        <v>0</v>
      </c>
      <c r="Y91" s="23">
        <f t="shared" si="18"/>
        <v>0</v>
      </c>
      <c r="Z91" s="23">
        <f t="shared" si="18"/>
        <v>0</v>
      </c>
      <c r="AA91" s="23">
        <f t="shared" si="18"/>
        <v>0</v>
      </c>
      <c r="AB91" s="23">
        <f t="shared" si="18"/>
        <v>0</v>
      </c>
      <c r="AC91" s="21">
        <f t="shared" si="18"/>
        <v>0</v>
      </c>
      <c r="AD91" s="20">
        <f t="shared" si="18"/>
        <v>21880</v>
      </c>
      <c r="AE91" s="21">
        <f t="shared" si="18"/>
        <v>47071</v>
      </c>
      <c r="AF91" s="21">
        <f t="shared" si="18"/>
        <v>22166</v>
      </c>
      <c r="AG91" s="21">
        <f t="shared" si="18"/>
        <v>31454</v>
      </c>
      <c r="AH91" s="21">
        <f t="shared" si="18"/>
        <v>66288</v>
      </c>
      <c r="AI91" s="21">
        <f t="shared" si="18"/>
        <v>46789</v>
      </c>
      <c r="AJ91" s="23">
        <f t="shared" si="18"/>
        <v>15998</v>
      </c>
      <c r="AK91" s="21">
        <f t="shared" si="18"/>
        <v>26163</v>
      </c>
      <c r="AL91" s="21">
        <f t="shared" si="18"/>
        <v>47473</v>
      </c>
      <c r="AM91" s="21">
        <f t="shared" si="18"/>
        <v>97578</v>
      </c>
      <c r="AN91" s="21">
        <f t="shared" si="18"/>
        <v>28623</v>
      </c>
      <c r="AO91" s="21">
        <f t="shared" si="18"/>
        <v>8995</v>
      </c>
      <c r="AP91" s="21">
        <f>+AP7</f>
        <v>20158</v>
      </c>
      <c r="AQ91" s="21">
        <f>+AQ7</f>
        <v>32941</v>
      </c>
      <c r="AR91" s="20">
        <f aca="true" t="shared" si="19" ref="AR91:AU102">+AD91+P91+B91</f>
        <v>67501</v>
      </c>
      <c r="AS91" s="21">
        <f t="shared" si="19"/>
        <v>94717</v>
      </c>
      <c r="AT91" s="21">
        <f t="shared" si="19"/>
        <v>79521</v>
      </c>
      <c r="AU91" s="21">
        <f t="shared" si="19"/>
        <v>81293</v>
      </c>
      <c r="AV91" s="21">
        <f aca="true" t="shared" si="20" ref="AV91:BA91">+AV7</f>
        <v>121402</v>
      </c>
      <c r="AW91" s="28">
        <f t="shared" si="20"/>
        <v>127181</v>
      </c>
      <c r="AX91" s="23">
        <f t="shared" si="20"/>
        <v>68745</v>
      </c>
      <c r="AY91" s="21">
        <f t="shared" si="20"/>
        <v>70612</v>
      </c>
      <c r="AZ91" s="28">
        <f t="shared" si="20"/>
        <v>110178</v>
      </c>
      <c r="BA91" s="28">
        <f t="shared" si="20"/>
        <v>142297</v>
      </c>
      <c r="BB91" s="16">
        <f>+BB7</f>
        <v>95033</v>
      </c>
      <c r="BC91" s="28">
        <f>+BC7</f>
        <v>52579</v>
      </c>
      <c r="BD91" s="28">
        <f>+BD7</f>
        <v>43439</v>
      </c>
      <c r="BE91" s="26">
        <f>+BE7</f>
        <v>69097</v>
      </c>
    </row>
    <row r="92" spans="1:57" ht="15">
      <c r="A92" s="77" t="s">
        <v>8</v>
      </c>
      <c r="B92" s="20">
        <f aca="true" t="shared" si="21" ref="B92:AQ98">+B91+B8</f>
        <v>92155</v>
      </c>
      <c r="C92" s="21">
        <f t="shared" si="21"/>
        <v>100002</v>
      </c>
      <c r="D92" s="21">
        <f t="shared" si="21"/>
        <v>109384</v>
      </c>
      <c r="E92" s="21">
        <f t="shared" si="21"/>
        <v>111192</v>
      </c>
      <c r="F92" s="16">
        <f t="shared" si="21"/>
        <v>100885</v>
      </c>
      <c r="G92" s="28">
        <f t="shared" si="21"/>
        <v>154050</v>
      </c>
      <c r="H92" s="21">
        <f t="shared" si="21"/>
        <v>93516</v>
      </c>
      <c r="I92" s="21">
        <f t="shared" si="21"/>
        <v>94945</v>
      </c>
      <c r="J92" s="21">
        <f t="shared" si="21"/>
        <v>102570</v>
      </c>
      <c r="K92" s="21">
        <f t="shared" si="21"/>
        <v>91071</v>
      </c>
      <c r="L92" s="21">
        <f t="shared" si="21"/>
        <v>121926</v>
      </c>
      <c r="M92" s="21">
        <f t="shared" si="21"/>
        <v>76770</v>
      </c>
      <c r="N92" s="21">
        <f t="shared" si="21"/>
        <v>43440</v>
      </c>
      <c r="O92" s="28">
        <f t="shared" si="21"/>
        <v>72666</v>
      </c>
      <c r="P92" s="20">
        <f t="shared" si="21"/>
        <v>0</v>
      </c>
      <c r="Q92" s="21">
        <f t="shared" si="21"/>
        <v>0</v>
      </c>
      <c r="R92" s="21">
        <f t="shared" si="21"/>
        <v>0</v>
      </c>
      <c r="S92" s="21">
        <f t="shared" si="21"/>
        <v>0</v>
      </c>
      <c r="T92" s="21">
        <f t="shared" si="21"/>
        <v>0</v>
      </c>
      <c r="U92" s="21">
        <f t="shared" si="21"/>
        <v>0</v>
      </c>
      <c r="V92" s="21">
        <f t="shared" si="21"/>
        <v>161</v>
      </c>
      <c r="W92" s="21">
        <f t="shared" si="21"/>
        <v>0</v>
      </c>
      <c r="X92" s="21">
        <f t="shared" si="21"/>
        <v>0</v>
      </c>
      <c r="Y92" s="21">
        <f t="shared" si="21"/>
        <v>0</v>
      </c>
      <c r="Z92" s="21">
        <f t="shared" si="21"/>
        <v>0</v>
      </c>
      <c r="AA92" s="21">
        <f t="shared" si="21"/>
        <v>0</v>
      </c>
      <c r="AB92" s="21">
        <f t="shared" si="21"/>
        <v>0</v>
      </c>
      <c r="AC92" s="21">
        <f t="shared" si="21"/>
        <v>0</v>
      </c>
      <c r="AD92" s="20">
        <f t="shared" si="21"/>
        <v>42596</v>
      </c>
      <c r="AE92" s="21">
        <f t="shared" si="21"/>
        <v>64634</v>
      </c>
      <c r="AF92" s="21">
        <f t="shared" si="21"/>
        <v>56044</v>
      </c>
      <c r="AG92" s="21">
        <f t="shared" si="21"/>
        <v>70177</v>
      </c>
      <c r="AH92" s="21">
        <f t="shared" si="21"/>
        <v>130805</v>
      </c>
      <c r="AI92" s="21">
        <f t="shared" si="21"/>
        <v>63670</v>
      </c>
      <c r="AJ92" s="21">
        <f t="shared" si="21"/>
        <v>67688</v>
      </c>
      <c r="AK92" s="21">
        <f t="shared" si="21"/>
        <v>73558</v>
      </c>
      <c r="AL92" s="21">
        <f t="shared" si="21"/>
        <v>102084</v>
      </c>
      <c r="AM92" s="21">
        <f t="shared" si="21"/>
        <v>165836</v>
      </c>
      <c r="AN92" s="21">
        <f t="shared" si="21"/>
        <v>165907</v>
      </c>
      <c r="AO92" s="21">
        <f t="shared" si="21"/>
        <v>45329</v>
      </c>
      <c r="AP92" s="21">
        <f t="shared" si="21"/>
        <v>62034</v>
      </c>
      <c r="AQ92" s="21">
        <f t="shared" si="21"/>
        <v>62103</v>
      </c>
      <c r="AR92" s="20">
        <f t="shared" si="19"/>
        <v>134751</v>
      </c>
      <c r="AS92" s="21">
        <f t="shared" si="19"/>
        <v>164636</v>
      </c>
      <c r="AT92" s="21">
        <f t="shared" si="19"/>
        <v>165428</v>
      </c>
      <c r="AU92" s="21">
        <f t="shared" si="19"/>
        <v>181369</v>
      </c>
      <c r="AV92" s="21">
        <f aca="true" t="shared" si="22" ref="AV92:BE102">+AV91+AV8</f>
        <v>231690</v>
      </c>
      <c r="AW92" s="28">
        <f t="shared" si="22"/>
        <v>217720</v>
      </c>
      <c r="AX92" s="21">
        <f t="shared" si="22"/>
        <v>161365</v>
      </c>
      <c r="AY92" s="21">
        <f t="shared" si="22"/>
        <v>168503</v>
      </c>
      <c r="AZ92" s="28">
        <f t="shared" si="22"/>
        <v>204654</v>
      </c>
      <c r="BA92" s="28">
        <f t="shared" si="22"/>
        <v>256907</v>
      </c>
      <c r="BB92" s="16">
        <f t="shared" si="22"/>
        <v>287833</v>
      </c>
      <c r="BC92" s="28">
        <f t="shared" si="22"/>
        <v>122099</v>
      </c>
      <c r="BD92" s="28">
        <f t="shared" si="22"/>
        <v>105474</v>
      </c>
      <c r="BE92" s="26">
        <f t="shared" si="22"/>
        <v>134769</v>
      </c>
    </row>
    <row r="93" spans="1:57" ht="15">
      <c r="A93" s="77" t="s">
        <v>9</v>
      </c>
      <c r="B93" s="20">
        <f t="shared" si="21"/>
        <v>145736</v>
      </c>
      <c r="C93" s="21">
        <f t="shared" si="21"/>
        <v>150647</v>
      </c>
      <c r="D93" s="21">
        <f t="shared" si="21"/>
        <v>174755</v>
      </c>
      <c r="E93" s="21">
        <f t="shared" si="21"/>
        <v>165155</v>
      </c>
      <c r="F93" s="16">
        <f t="shared" si="21"/>
        <v>147523</v>
      </c>
      <c r="G93" s="28">
        <f t="shared" si="21"/>
        <v>253915</v>
      </c>
      <c r="H93" s="21">
        <f t="shared" si="21"/>
        <v>133596</v>
      </c>
      <c r="I93" s="21">
        <f t="shared" si="21"/>
        <v>159061</v>
      </c>
      <c r="J93" s="21">
        <f t="shared" si="21"/>
        <v>142481</v>
      </c>
      <c r="K93" s="21">
        <f t="shared" si="21"/>
        <v>150145</v>
      </c>
      <c r="L93" s="21">
        <f t="shared" si="21"/>
        <v>145531</v>
      </c>
      <c r="M93" s="21">
        <f t="shared" si="21"/>
        <v>110423</v>
      </c>
      <c r="N93" s="21">
        <f t="shared" si="21"/>
        <v>83360</v>
      </c>
      <c r="O93" s="28">
        <f t="shared" si="21"/>
        <v>112278</v>
      </c>
      <c r="P93" s="20">
        <f t="shared" si="21"/>
        <v>0</v>
      </c>
      <c r="Q93" s="21">
        <f t="shared" si="21"/>
        <v>0</v>
      </c>
      <c r="R93" s="21">
        <f t="shared" si="21"/>
        <v>0</v>
      </c>
      <c r="S93" s="21">
        <f t="shared" si="21"/>
        <v>0</v>
      </c>
      <c r="T93" s="21">
        <f t="shared" si="21"/>
        <v>0</v>
      </c>
      <c r="U93" s="21">
        <f t="shared" si="21"/>
        <v>0</v>
      </c>
      <c r="V93" s="21">
        <f t="shared" si="21"/>
        <v>161</v>
      </c>
      <c r="W93" s="21">
        <f t="shared" si="21"/>
        <v>0</v>
      </c>
      <c r="X93" s="21">
        <f t="shared" si="21"/>
        <v>0</v>
      </c>
      <c r="Y93" s="21">
        <f t="shared" si="21"/>
        <v>0</v>
      </c>
      <c r="Z93" s="21">
        <f t="shared" si="21"/>
        <v>0</v>
      </c>
      <c r="AA93" s="21">
        <f t="shared" si="21"/>
        <v>0</v>
      </c>
      <c r="AB93" s="21">
        <f t="shared" si="21"/>
        <v>0</v>
      </c>
      <c r="AC93" s="21">
        <f t="shared" si="21"/>
        <v>0</v>
      </c>
      <c r="AD93" s="20">
        <f t="shared" si="21"/>
        <v>79042</v>
      </c>
      <c r="AE93" s="21">
        <f t="shared" si="21"/>
        <v>98836</v>
      </c>
      <c r="AF93" s="21">
        <f t="shared" si="21"/>
        <v>75898</v>
      </c>
      <c r="AG93" s="21">
        <f t="shared" si="21"/>
        <v>130058</v>
      </c>
      <c r="AH93" s="21">
        <f t="shared" si="21"/>
        <v>196929</v>
      </c>
      <c r="AI93" s="21">
        <f t="shared" si="21"/>
        <v>104331</v>
      </c>
      <c r="AJ93" s="21">
        <f t="shared" si="21"/>
        <v>135694</v>
      </c>
      <c r="AK93" s="21">
        <f t="shared" si="21"/>
        <v>117275</v>
      </c>
      <c r="AL93" s="21">
        <f t="shared" si="21"/>
        <v>197869</v>
      </c>
      <c r="AM93" s="21">
        <f t="shared" si="21"/>
        <v>241675</v>
      </c>
      <c r="AN93" s="21">
        <f t="shared" si="21"/>
        <v>228899</v>
      </c>
      <c r="AO93" s="21">
        <f t="shared" si="21"/>
        <v>192721</v>
      </c>
      <c r="AP93" s="21">
        <f t="shared" si="21"/>
        <v>74386</v>
      </c>
      <c r="AQ93" s="21">
        <f t="shared" si="21"/>
        <v>119507</v>
      </c>
      <c r="AR93" s="20">
        <f t="shared" si="19"/>
        <v>224778</v>
      </c>
      <c r="AS93" s="21">
        <f t="shared" si="19"/>
        <v>249483</v>
      </c>
      <c r="AT93" s="21">
        <f t="shared" si="19"/>
        <v>250653</v>
      </c>
      <c r="AU93" s="21">
        <f t="shared" si="19"/>
        <v>295213</v>
      </c>
      <c r="AV93" s="21">
        <f t="shared" si="22"/>
        <v>344452</v>
      </c>
      <c r="AW93" s="28">
        <f t="shared" si="22"/>
        <v>358246</v>
      </c>
      <c r="AX93" s="21">
        <f t="shared" si="22"/>
        <v>269451</v>
      </c>
      <c r="AY93" s="21">
        <f t="shared" si="22"/>
        <v>276336</v>
      </c>
      <c r="AZ93" s="28">
        <f t="shared" si="22"/>
        <v>340350</v>
      </c>
      <c r="BA93" s="28">
        <f t="shared" si="22"/>
        <v>391820</v>
      </c>
      <c r="BB93" s="16">
        <f t="shared" si="22"/>
        <v>374430</v>
      </c>
      <c r="BC93" s="28">
        <f t="shared" si="22"/>
        <v>303144</v>
      </c>
      <c r="BD93" s="28">
        <f t="shared" si="22"/>
        <v>157746</v>
      </c>
      <c r="BE93" s="26">
        <f t="shared" si="22"/>
        <v>231785</v>
      </c>
    </row>
    <row r="94" spans="1:57" ht="15">
      <c r="A94" s="77" t="s">
        <v>10</v>
      </c>
      <c r="B94" s="20">
        <f t="shared" si="21"/>
        <v>197721</v>
      </c>
      <c r="C94" s="21">
        <f t="shared" si="21"/>
        <v>212047</v>
      </c>
      <c r="D94" s="21">
        <f t="shared" si="21"/>
        <v>240126</v>
      </c>
      <c r="E94" s="21">
        <f t="shared" si="21"/>
        <v>216098</v>
      </c>
      <c r="F94" s="16">
        <f t="shared" si="21"/>
        <v>194936</v>
      </c>
      <c r="G94" s="28">
        <f t="shared" si="21"/>
        <v>314870</v>
      </c>
      <c r="H94" s="21">
        <f t="shared" si="21"/>
        <v>182171</v>
      </c>
      <c r="I94" s="21">
        <f t="shared" si="21"/>
        <v>214714</v>
      </c>
      <c r="J94" s="21">
        <f t="shared" si="21"/>
        <v>197850</v>
      </c>
      <c r="K94" s="21">
        <f t="shared" si="21"/>
        <v>205809</v>
      </c>
      <c r="L94" s="21">
        <f t="shared" si="21"/>
        <v>182335</v>
      </c>
      <c r="M94" s="21">
        <f t="shared" si="21"/>
        <v>136468</v>
      </c>
      <c r="N94" s="21">
        <f t="shared" si="21"/>
        <v>129595</v>
      </c>
      <c r="O94" s="28">
        <f t="shared" si="21"/>
        <v>149487</v>
      </c>
      <c r="P94" s="20">
        <f t="shared" si="21"/>
        <v>0</v>
      </c>
      <c r="Q94" s="21">
        <f t="shared" si="21"/>
        <v>0</v>
      </c>
      <c r="R94" s="21">
        <f t="shared" si="21"/>
        <v>0</v>
      </c>
      <c r="S94" s="21">
        <f t="shared" si="21"/>
        <v>0</v>
      </c>
      <c r="T94" s="21">
        <f t="shared" si="21"/>
        <v>0</v>
      </c>
      <c r="U94" s="21">
        <f t="shared" si="21"/>
        <v>0</v>
      </c>
      <c r="V94" s="21">
        <f t="shared" si="21"/>
        <v>161</v>
      </c>
      <c r="W94" s="21">
        <f t="shared" si="21"/>
        <v>0</v>
      </c>
      <c r="X94" s="21">
        <f t="shared" si="21"/>
        <v>0</v>
      </c>
      <c r="Y94" s="21">
        <f t="shared" si="21"/>
        <v>0</v>
      </c>
      <c r="Z94" s="21">
        <f t="shared" si="21"/>
        <v>0</v>
      </c>
      <c r="AA94" s="21">
        <f t="shared" si="21"/>
        <v>0</v>
      </c>
      <c r="AB94" s="21">
        <f t="shared" si="21"/>
        <v>0</v>
      </c>
      <c r="AC94" s="21">
        <f t="shared" si="21"/>
        <v>0</v>
      </c>
      <c r="AD94" s="20">
        <f t="shared" si="21"/>
        <v>134727</v>
      </c>
      <c r="AE94" s="21">
        <f t="shared" si="21"/>
        <v>137772</v>
      </c>
      <c r="AF94" s="21">
        <f t="shared" si="21"/>
        <v>133511</v>
      </c>
      <c r="AG94" s="21">
        <f t="shared" si="21"/>
        <v>188927</v>
      </c>
      <c r="AH94" s="21">
        <f t="shared" si="21"/>
        <v>253240</v>
      </c>
      <c r="AI94" s="21">
        <f t="shared" si="21"/>
        <v>156106</v>
      </c>
      <c r="AJ94" s="21">
        <f t="shared" si="21"/>
        <v>182999</v>
      </c>
      <c r="AK94" s="21">
        <f t="shared" si="21"/>
        <v>179471</v>
      </c>
      <c r="AL94" s="21">
        <f t="shared" si="21"/>
        <v>263322</v>
      </c>
      <c r="AM94" s="21">
        <f t="shared" si="21"/>
        <v>301748</v>
      </c>
      <c r="AN94" s="21">
        <f t="shared" si="21"/>
        <v>300305</v>
      </c>
      <c r="AO94" s="21">
        <f t="shared" si="21"/>
        <v>229204</v>
      </c>
      <c r="AP94" s="21">
        <f t="shared" si="21"/>
        <v>121996</v>
      </c>
      <c r="AQ94" s="21">
        <f t="shared" si="21"/>
        <v>199365</v>
      </c>
      <c r="AR94" s="20">
        <f t="shared" si="19"/>
        <v>332448</v>
      </c>
      <c r="AS94" s="21">
        <f t="shared" si="19"/>
        <v>349819</v>
      </c>
      <c r="AT94" s="21">
        <f t="shared" si="19"/>
        <v>373637</v>
      </c>
      <c r="AU94" s="21">
        <f t="shared" si="19"/>
        <v>405025</v>
      </c>
      <c r="AV94" s="21">
        <f t="shared" si="22"/>
        <v>448176</v>
      </c>
      <c r="AW94" s="28">
        <f t="shared" si="22"/>
        <v>470976</v>
      </c>
      <c r="AX94" s="21">
        <f t="shared" si="22"/>
        <v>365331</v>
      </c>
      <c r="AY94" s="21">
        <f t="shared" si="22"/>
        <v>394185</v>
      </c>
      <c r="AZ94" s="28">
        <f t="shared" si="22"/>
        <v>461172</v>
      </c>
      <c r="BA94" s="28">
        <f t="shared" si="22"/>
        <v>507557</v>
      </c>
      <c r="BB94" s="16">
        <f t="shared" si="22"/>
        <v>482640</v>
      </c>
      <c r="BC94" s="28">
        <f t="shared" si="22"/>
        <v>365672</v>
      </c>
      <c r="BD94" s="28">
        <f t="shared" si="22"/>
        <v>251591</v>
      </c>
      <c r="BE94" s="26">
        <f t="shared" si="22"/>
        <v>348852</v>
      </c>
    </row>
    <row r="95" spans="1:57" ht="15">
      <c r="A95" s="77" t="s">
        <v>11</v>
      </c>
      <c r="B95" s="20">
        <f t="shared" si="21"/>
        <v>249380</v>
      </c>
      <c r="C95" s="21">
        <f t="shared" si="21"/>
        <v>260026</v>
      </c>
      <c r="D95" s="21">
        <f t="shared" si="21"/>
        <v>296774</v>
      </c>
      <c r="E95" s="21">
        <f t="shared" si="21"/>
        <v>281152</v>
      </c>
      <c r="F95" s="16">
        <f t="shared" si="21"/>
        <v>240009</v>
      </c>
      <c r="G95" s="28">
        <f t="shared" si="21"/>
        <v>365835</v>
      </c>
      <c r="H95" s="21">
        <f t="shared" si="21"/>
        <v>229071</v>
      </c>
      <c r="I95" s="21">
        <f t="shared" si="21"/>
        <v>285633</v>
      </c>
      <c r="J95" s="21">
        <f t="shared" si="21"/>
        <v>252277</v>
      </c>
      <c r="K95" s="21">
        <f t="shared" si="21"/>
        <v>255363</v>
      </c>
      <c r="L95" s="21">
        <f t="shared" si="21"/>
        <v>202868</v>
      </c>
      <c r="M95" s="21">
        <f t="shared" si="21"/>
        <v>155930</v>
      </c>
      <c r="N95" s="21">
        <f t="shared" si="21"/>
        <v>171555</v>
      </c>
      <c r="O95" s="28">
        <f t="shared" si="21"/>
        <v>181799</v>
      </c>
      <c r="P95" s="20">
        <f t="shared" si="21"/>
        <v>0</v>
      </c>
      <c r="Q95" s="21">
        <f t="shared" si="21"/>
        <v>0</v>
      </c>
      <c r="R95" s="21">
        <f t="shared" si="21"/>
        <v>0</v>
      </c>
      <c r="S95" s="21">
        <f t="shared" si="21"/>
        <v>0</v>
      </c>
      <c r="T95" s="21">
        <f t="shared" si="21"/>
        <v>0</v>
      </c>
      <c r="U95" s="21">
        <f t="shared" si="21"/>
        <v>0</v>
      </c>
      <c r="V95" s="21">
        <f t="shared" si="21"/>
        <v>161</v>
      </c>
      <c r="W95" s="21">
        <f t="shared" si="21"/>
        <v>0</v>
      </c>
      <c r="X95" s="21">
        <f t="shared" si="21"/>
        <v>0</v>
      </c>
      <c r="Y95" s="21">
        <f t="shared" si="21"/>
        <v>0</v>
      </c>
      <c r="Z95" s="21">
        <f t="shared" si="21"/>
        <v>0</v>
      </c>
      <c r="AA95" s="21">
        <f t="shared" si="21"/>
        <v>0</v>
      </c>
      <c r="AB95" s="21">
        <f t="shared" si="21"/>
        <v>0</v>
      </c>
      <c r="AC95" s="21">
        <f t="shared" si="21"/>
        <v>0</v>
      </c>
      <c r="AD95" s="20">
        <f t="shared" si="21"/>
        <v>162596</v>
      </c>
      <c r="AE95" s="21">
        <f t="shared" si="21"/>
        <v>180780</v>
      </c>
      <c r="AF95" s="21">
        <f t="shared" si="21"/>
        <v>165966</v>
      </c>
      <c r="AG95" s="21">
        <f t="shared" si="21"/>
        <v>215911</v>
      </c>
      <c r="AH95" s="21">
        <f t="shared" si="21"/>
        <v>326793</v>
      </c>
      <c r="AI95" s="21">
        <f t="shared" si="21"/>
        <v>181305</v>
      </c>
      <c r="AJ95" s="21">
        <f t="shared" si="21"/>
        <v>214551</v>
      </c>
      <c r="AK95" s="21">
        <f t="shared" si="21"/>
        <v>207100</v>
      </c>
      <c r="AL95" s="21">
        <f t="shared" si="21"/>
        <v>360562</v>
      </c>
      <c r="AM95" s="21">
        <f t="shared" si="21"/>
        <v>343697</v>
      </c>
      <c r="AN95" s="21">
        <f t="shared" si="21"/>
        <v>368277</v>
      </c>
      <c r="AO95" s="21">
        <f t="shared" si="21"/>
        <v>271936</v>
      </c>
      <c r="AP95" s="21">
        <f t="shared" si="21"/>
        <v>152104</v>
      </c>
      <c r="AQ95" s="21">
        <f t="shared" si="21"/>
        <v>255108</v>
      </c>
      <c r="AR95" s="20">
        <f t="shared" si="19"/>
        <v>411976</v>
      </c>
      <c r="AS95" s="21">
        <f t="shared" si="19"/>
        <v>440806</v>
      </c>
      <c r="AT95" s="21">
        <f t="shared" si="19"/>
        <v>462740</v>
      </c>
      <c r="AU95" s="21">
        <f t="shared" si="19"/>
        <v>497063</v>
      </c>
      <c r="AV95" s="21">
        <f t="shared" si="22"/>
        <v>566802</v>
      </c>
      <c r="AW95" s="28">
        <f t="shared" si="22"/>
        <v>547140</v>
      </c>
      <c r="AX95" s="21">
        <f t="shared" si="22"/>
        <v>443783</v>
      </c>
      <c r="AY95" s="21">
        <f t="shared" si="22"/>
        <v>492733</v>
      </c>
      <c r="AZ95" s="28">
        <f t="shared" si="22"/>
        <v>612839</v>
      </c>
      <c r="BA95" s="28">
        <f t="shared" si="22"/>
        <v>599060</v>
      </c>
      <c r="BB95" s="16">
        <f t="shared" si="22"/>
        <v>571145</v>
      </c>
      <c r="BC95" s="28">
        <f t="shared" si="22"/>
        <v>427866</v>
      </c>
      <c r="BD95" s="28">
        <f t="shared" si="22"/>
        <v>323659</v>
      </c>
      <c r="BE95" s="26">
        <f t="shared" si="22"/>
        <v>436907</v>
      </c>
    </row>
    <row r="96" spans="1:57" ht="15">
      <c r="A96" s="77" t="s">
        <v>12</v>
      </c>
      <c r="B96" s="20">
        <f t="shared" si="21"/>
        <v>300109</v>
      </c>
      <c r="C96" s="21">
        <f t="shared" si="21"/>
        <v>307203</v>
      </c>
      <c r="D96" s="21">
        <f t="shared" si="21"/>
        <v>345942</v>
      </c>
      <c r="E96" s="21">
        <f t="shared" si="21"/>
        <v>346189</v>
      </c>
      <c r="F96" s="16">
        <f t="shared" si="21"/>
        <v>281238</v>
      </c>
      <c r="G96" s="28">
        <f t="shared" si="21"/>
        <v>411942</v>
      </c>
      <c r="H96" s="21">
        <f t="shared" si="21"/>
        <v>269336</v>
      </c>
      <c r="I96" s="21">
        <f t="shared" si="21"/>
        <v>342563</v>
      </c>
      <c r="J96" s="21">
        <f t="shared" si="21"/>
        <v>305898</v>
      </c>
      <c r="K96" s="21">
        <f t="shared" si="21"/>
        <v>282639</v>
      </c>
      <c r="L96" s="21">
        <f t="shared" si="21"/>
        <v>249360</v>
      </c>
      <c r="M96" s="21">
        <f t="shared" si="21"/>
        <v>174023</v>
      </c>
      <c r="N96" s="21">
        <f t="shared" si="21"/>
        <v>210994</v>
      </c>
      <c r="O96" s="28">
        <f t="shared" si="21"/>
        <v>213307</v>
      </c>
      <c r="P96" s="20">
        <f t="shared" si="21"/>
        <v>0</v>
      </c>
      <c r="Q96" s="21">
        <f t="shared" si="21"/>
        <v>49</v>
      </c>
      <c r="R96" s="21">
        <f t="shared" si="21"/>
        <v>0</v>
      </c>
      <c r="S96" s="21">
        <f t="shared" si="21"/>
        <v>0</v>
      </c>
      <c r="T96" s="21">
        <f t="shared" si="21"/>
        <v>0</v>
      </c>
      <c r="U96" s="21">
        <f t="shared" si="21"/>
        <v>0</v>
      </c>
      <c r="V96" s="21">
        <f t="shared" si="21"/>
        <v>161</v>
      </c>
      <c r="W96" s="21">
        <f t="shared" si="21"/>
        <v>0</v>
      </c>
      <c r="X96" s="21">
        <f t="shared" si="21"/>
        <v>0</v>
      </c>
      <c r="Y96" s="21">
        <f t="shared" si="21"/>
        <v>0</v>
      </c>
      <c r="Z96" s="21">
        <f t="shared" si="21"/>
        <v>0</v>
      </c>
      <c r="AA96" s="21">
        <f t="shared" si="21"/>
        <v>0</v>
      </c>
      <c r="AB96" s="21">
        <f t="shared" si="21"/>
        <v>0</v>
      </c>
      <c r="AC96" s="21">
        <f t="shared" si="21"/>
        <v>0</v>
      </c>
      <c r="AD96" s="20">
        <f t="shared" si="21"/>
        <v>175529</v>
      </c>
      <c r="AE96" s="21">
        <f t="shared" si="21"/>
        <v>236930</v>
      </c>
      <c r="AF96" s="21">
        <f t="shared" si="21"/>
        <v>191800</v>
      </c>
      <c r="AG96" s="21">
        <f t="shared" si="21"/>
        <v>288329</v>
      </c>
      <c r="AH96" s="21">
        <f t="shared" si="21"/>
        <v>390338</v>
      </c>
      <c r="AI96" s="21">
        <f t="shared" si="21"/>
        <v>190795</v>
      </c>
      <c r="AJ96" s="21">
        <f t="shared" si="21"/>
        <v>227167</v>
      </c>
      <c r="AK96" s="21">
        <f t="shared" si="21"/>
        <v>255401</v>
      </c>
      <c r="AL96" s="21">
        <f t="shared" si="21"/>
        <v>418971</v>
      </c>
      <c r="AM96" s="21">
        <f t="shared" si="21"/>
        <v>407733</v>
      </c>
      <c r="AN96" s="21">
        <f t="shared" si="21"/>
        <v>437273</v>
      </c>
      <c r="AO96" s="21">
        <f t="shared" si="21"/>
        <v>304487</v>
      </c>
      <c r="AP96" s="21">
        <f t="shared" si="21"/>
        <v>190724</v>
      </c>
      <c r="AQ96" s="21">
        <f t="shared" si="21"/>
        <v>290721</v>
      </c>
      <c r="AR96" s="20">
        <f t="shared" si="19"/>
        <v>475638</v>
      </c>
      <c r="AS96" s="21">
        <f t="shared" si="19"/>
        <v>544182</v>
      </c>
      <c r="AT96" s="21">
        <f t="shared" si="19"/>
        <v>537742</v>
      </c>
      <c r="AU96" s="21">
        <f t="shared" si="19"/>
        <v>634518</v>
      </c>
      <c r="AV96" s="21">
        <f t="shared" si="22"/>
        <v>671576</v>
      </c>
      <c r="AW96" s="28">
        <f t="shared" si="22"/>
        <v>602737</v>
      </c>
      <c r="AX96" s="21">
        <f t="shared" si="22"/>
        <v>496664</v>
      </c>
      <c r="AY96" s="21">
        <f t="shared" si="22"/>
        <v>597964</v>
      </c>
      <c r="AZ96" s="28">
        <f t="shared" si="22"/>
        <v>724869</v>
      </c>
      <c r="BA96" s="28">
        <f t="shared" si="22"/>
        <v>690372</v>
      </c>
      <c r="BB96" s="16">
        <f t="shared" si="22"/>
        <v>686633</v>
      </c>
      <c r="BC96" s="28">
        <f t="shared" si="22"/>
        <v>478510</v>
      </c>
      <c r="BD96" s="28">
        <f t="shared" si="22"/>
        <v>401718</v>
      </c>
      <c r="BE96" s="26">
        <f t="shared" si="22"/>
        <v>504028</v>
      </c>
    </row>
    <row r="97" spans="1:57" ht="15">
      <c r="A97" s="77" t="s">
        <v>13</v>
      </c>
      <c r="B97" s="20">
        <f t="shared" si="21"/>
        <v>340064</v>
      </c>
      <c r="C97" s="21">
        <f t="shared" si="21"/>
        <v>363176</v>
      </c>
      <c r="D97" s="21">
        <f t="shared" si="21"/>
        <v>403076</v>
      </c>
      <c r="E97" s="21">
        <f t="shared" si="21"/>
        <v>407107</v>
      </c>
      <c r="F97" s="16">
        <f t="shared" si="21"/>
        <v>328035</v>
      </c>
      <c r="G97" s="28">
        <f t="shared" si="21"/>
        <v>456647</v>
      </c>
      <c r="H97" s="21">
        <f t="shared" si="21"/>
        <v>310058</v>
      </c>
      <c r="I97" s="21">
        <f t="shared" si="21"/>
        <v>394229</v>
      </c>
      <c r="J97" s="21">
        <f t="shared" si="21"/>
        <v>348274</v>
      </c>
      <c r="K97" s="21">
        <f t="shared" si="21"/>
        <v>359703</v>
      </c>
      <c r="L97" s="21">
        <f t="shared" si="21"/>
        <v>270316</v>
      </c>
      <c r="M97" s="21">
        <f t="shared" si="21"/>
        <v>186823</v>
      </c>
      <c r="N97" s="21">
        <f t="shared" si="21"/>
        <v>254815</v>
      </c>
      <c r="O97" s="28">
        <f t="shared" si="21"/>
        <v>250930</v>
      </c>
      <c r="P97" s="20">
        <f t="shared" si="21"/>
        <v>0</v>
      </c>
      <c r="Q97" s="21">
        <f t="shared" si="21"/>
        <v>49</v>
      </c>
      <c r="R97" s="21">
        <f t="shared" si="21"/>
        <v>0</v>
      </c>
      <c r="S97" s="21">
        <f t="shared" si="21"/>
        <v>0</v>
      </c>
      <c r="T97" s="21">
        <f t="shared" si="21"/>
        <v>0</v>
      </c>
      <c r="U97" s="21">
        <f t="shared" si="21"/>
        <v>0</v>
      </c>
      <c r="V97" s="21">
        <f t="shared" si="21"/>
        <v>161</v>
      </c>
      <c r="W97" s="21">
        <f t="shared" si="21"/>
        <v>0</v>
      </c>
      <c r="X97" s="21">
        <f t="shared" si="21"/>
        <v>0</v>
      </c>
      <c r="Y97" s="21">
        <f t="shared" si="21"/>
        <v>0</v>
      </c>
      <c r="Z97" s="21">
        <f t="shared" si="21"/>
        <v>0</v>
      </c>
      <c r="AA97" s="21">
        <f t="shared" si="21"/>
        <v>0</v>
      </c>
      <c r="AB97" s="21">
        <f t="shared" si="21"/>
        <v>0</v>
      </c>
      <c r="AC97" s="21">
        <f t="shared" si="21"/>
        <v>0</v>
      </c>
      <c r="AD97" s="20">
        <f t="shared" si="21"/>
        <v>241571</v>
      </c>
      <c r="AE97" s="21">
        <f t="shared" si="21"/>
        <v>261038</v>
      </c>
      <c r="AF97" s="21">
        <f t="shared" si="21"/>
        <v>244644</v>
      </c>
      <c r="AG97" s="21">
        <f t="shared" si="21"/>
        <v>343779</v>
      </c>
      <c r="AH97" s="21">
        <f t="shared" si="21"/>
        <v>460731</v>
      </c>
      <c r="AI97" s="21">
        <f t="shared" si="21"/>
        <v>221120</v>
      </c>
      <c r="AJ97" s="21">
        <f t="shared" si="21"/>
        <v>256653</v>
      </c>
      <c r="AK97" s="21">
        <f t="shared" si="21"/>
        <v>298989</v>
      </c>
      <c r="AL97" s="21">
        <f t="shared" si="21"/>
        <v>471484</v>
      </c>
      <c r="AM97" s="21">
        <f t="shared" si="21"/>
        <v>449653</v>
      </c>
      <c r="AN97" s="21">
        <f t="shared" si="21"/>
        <v>519442</v>
      </c>
      <c r="AO97" s="21">
        <f t="shared" si="21"/>
        <v>360079</v>
      </c>
      <c r="AP97" s="21">
        <f t="shared" si="21"/>
        <v>230581</v>
      </c>
      <c r="AQ97" s="21">
        <f t="shared" si="21"/>
        <v>341800</v>
      </c>
      <c r="AR97" s="20">
        <f t="shared" si="19"/>
        <v>581635</v>
      </c>
      <c r="AS97" s="21">
        <f t="shared" si="19"/>
        <v>624263</v>
      </c>
      <c r="AT97" s="21">
        <f t="shared" si="19"/>
        <v>647720</v>
      </c>
      <c r="AU97" s="21">
        <f t="shared" si="19"/>
        <v>750886</v>
      </c>
      <c r="AV97" s="21">
        <f t="shared" si="22"/>
        <v>788766</v>
      </c>
      <c r="AW97" s="28">
        <f t="shared" si="22"/>
        <v>677767</v>
      </c>
      <c r="AX97" s="21">
        <f t="shared" si="22"/>
        <v>566872</v>
      </c>
      <c r="AY97" s="21">
        <f t="shared" si="22"/>
        <v>693218</v>
      </c>
      <c r="AZ97" s="28">
        <f t="shared" si="22"/>
        <v>819758</v>
      </c>
      <c r="BA97" s="28">
        <f t="shared" si="22"/>
        <v>809356</v>
      </c>
      <c r="BB97" s="16">
        <f t="shared" si="22"/>
        <v>789758</v>
      </c>
      <c r="BC97" s="28">
        <f t="shared" si="22"/>
        <v>546902</v>
      </c>
      <c r="BD97" s="28">
        <f t="shared" si="22"/>
        <v>485396</v>
      </c>
      <c r="BE97" s="26">
        <f t="shared" si="22"/>
        <v>592730</v>
      </c>
    </row>
    <row r="98" spans="1:57" ht="15">
      <c r="A98" s="77" t="s">
        <v>14</v>
      </c>
      <c r="B98" s="20">
        <f t="shared" si="21"/>
        <v>388849</v>
      </c>
      <c r="C98" s="21">
        <f t="shared" si="21"/>
        <v>414481</v>
      </c>
      <c r="D98" s="21">
        <f t="shared" si="21"/>
        <v>464133</v>
      </c>
      <c r="E98" s="21">
        <f aca="true" t="shared" si="23" ref="E98:AQ102">+E97+E14</f>
        <v>457462</v>
      </c>
      <c r="F98" s="16">
        <f t="shared" si="23"/>
        <v>380038</v>
      </c>
      <c r="G98" s="28">
        <f t="shared" si="23"/>
        <v>493120</v>
      </c>
      <c r="H98" s="21">
        <f t="shared" si="23"/>
        <v>346705</v>
      </c>
      <c r="I98" s="21">
        <f t="shared" si="23"/>
        <v>446166</v>
      </c>
      <c r="J98" s="21">
        <f t="shared" si="23"/>
        <v>379164</v>
      </c>
      <c r="K98" s="21">
        <f t="shared" si="23"/>
        <v>427013</v>
      </c>
      <c r="L98" s="21">
        <f t="shared" si="23"/>
        <v>291910</v>
      </c>
      <c r="M98" s="21">
        <f t="shared" si="23"/>
        <v>207423</v>
      </c>
      <c r="N98" s="21">
        <f t="shared" si="23"/>
        <v>281537</v>
      </c>
      <c r="O98" s="28">
        <f t="shared" si="23"/>
        <v>291401</v>
      </c>
      <c r="P98" s="20">
        <f t="shared" si="23"/>
        <v>0</v>
      </c>
      <c r="Q98" s="21">
        <f t="shared" si="23"/>
        <v>49</v>
      </c>
      <c r="R98" s="21">
        <f t="shared" si="23"/>
        <v>0</v>
      </c>
      <c r="S98" s="21">
        <f t="shared" si="23"/>
        <v>0</v>
      </c>
      <c r="T98" s="21">
        <f t="shared" si="23"/>
        <v>0</v>
      </c>
      <c r="U98" s="21">
        <f t="shared" si="23"/>
        <v>0</v>
      </c>
      <c r="V98" s="21">
        <f t="shared" si="23"/>
        <v>161</v>
      </c>
      <c r="W98" s="21">
        <f t="shared" si="23"/>
        <v>0</v>
      </c>
      <c r="X98" s="21">
        <f t="shared" si="23"/>
        <v>0</v>
      </c>
      <c r="Y98" s="21">
        <f t="shared" si="23"/>
        <v>0</v>
      </c>
      <c r="Z98" s="21">
        <f t="shared" si="23"/>
        <v>0</v>
      </c>
      <c r="AA98" s="21">
        <f t="shared" si="23"/>
        <v>0</v>
      </c>
      <c r="AB98" s="21">
        <f t="shared" si="23"/>
        <v>0</v>
      </c>
      <c r="AC98" s="21">
        <f t="shared" si="23"/>
        <v>0</v>
      </c>
      <c r="AD98" s="20">
        <f t="shared" si="23"/>
        <v>279038</v>
      </c>
      <c r="AE98" s="21">
        <f t="shared" si="23"/>
        <v>318443</v>
      </c>
      <c r="AF98" s="21">
        <f t="shared" si="23"/>
        <v>286734</v>
      </c>
      <c r="AG98" s="21">
        <f t="shared" si="23"/>
        <v>443190</v>
      </c>
      <c r="AH98" s="21">
        <f t="shared" si="23"/>
        <v>536942</v>
      </c>
      <c r="AI98" s="21">
        <f t="shared" si="23"/>
        <v>253369</v>
      </c>
      <c r="AJ98" s="21">
        <f t="shared" si="23"/>
        <v>299806</v>
      </c>
      <c r="AK98" s="21">
        <f t="shared" si="23"/>
        <v>368563</v>
      </c>
      <c r="AL98" s="21">
        <f t="shared" si="23"/>
        <v>524507</v>
      </c>
      <c r="AM98" s="21">
        <f t="shared" si="23"/>
        <v>535544</v>
      </c>
      <c r="AN98" s="21">
        <f t="shared" si="23"/>
        <v>588694</v>
      </c>
      <c r="AO98" s="21">
        <f t="shared" si="23"/>
        <v>408143</v>
      </c>
      <c r="AP98" s="21">
        <f t="shared" si="23"/>
        <v>286853</v>
      </c>
      <c r="AQ98" s="21">
        <f t="shared" si="23"/>
        <v>373325</v>
      </c>
      <c r="AR98" s="20">
        <f t="shared" si="19"/>
        <v>667887</v>
      </c>
      <c r="AS98" s="21">
        <f t="shared" si="19"/>
        <v>732973</v>
      </c>
      <c r="AT98" s="21">
        <f t="shared" si="19"/>
        <v>750867</v>
      </c>
      <c r="AU98" s="21">
        <f t="shared" si="19"/>
        <v>900652</v>
      </c>
      <c r="AV98" s="21">
        <f t="shared" si="22"/>
        <v>916980</v>
      </c>
      <c r="AW98" s="28">
        <f t="shared" si="22"/>
        <v>746489</v>
      </c>
      <c r="AX98" s="21">
        <f t="shared" si="22"/>
        <v>646672</v>
      </c>
      <c r="AY98" s="21">
        <f t="shared" si="22"/>
        <v>814729</v>
      </c>
      <c r="AZ98" s="28">
        <f t="shared" si="22"/>
        <v>903671</v>
      </c>
      <c r="BA98" s="28">
        <f t="shared" si="22"/>
        <v>962557</v>
      </c>
      <c r="BB98" s="16">
        <f t="shared" si="22"/>
        <v>880604</v>
      </c>
      <c r="BC98" s="28">
        <f t="shared" si="22"/>
        <v>615566</v>
      </c>
      <c r="BD98" s="28">
        <f t="shared" si="22"/>
        <v>568390</v>
      </c>
      <c r="BE98" s="26">
        <f t="shared" si="22"/>
        <v>664726</v>
      </c>
    </row>
    <row r="99" spans="1:57" ht="15">
      <c r="A99" s="77" t="s">
        <v>15</v>
      </c>
      <c r="B99" s="20">
        <f aca="true" t="shared" si="24" ref="B99:D102">+B98+B15</f>
        <v>435646</v>
      </c>
      <c r="C99" s="21">
        <f t="shared" si="24"/>
        <v>465579</v>
      </c>
      <c r="D99" s="21">
        <f t="shared" si="24"/>
        <v>533737</v>
      </c>
      <c r="E99" s="21">
        <f t="shared" si="23"/>
        <v>511302</v>
      </c>
      <c r="F99" s="16">
        <f t="shared" si="23"/>
        <v>438378</v>
      </c>
      <c r="G99" s="28">
        <f t="shared" si="23"/>
        <v>536089</v>
      </c>
      <c r="H99" s="21">
        <f t="shared" si="23"/>
        <v>382182</v>
      </c>
      <c r="I99" s="21">
        <f t="shared" si="23"/>
        <v>492988</v>
      </c>
      <c r="J99" s="21">
        <f t="shared" si="23"/>
        <v>413521</v>
      </c>
      <c r="K99" s="21">
        <f t="shared" si="23"/>
        <v>480828</v>
      </c>
      <c r="L99" s="21">
        <f t="shared" si="23"/>
        <v>302642</v>
      </c>
      <c r="M99" s="21">
        <f t="shared" si="23"/>
        <v>228569</v>
      </c>
      <c r="N99" s="21">
        <f t="shared" si="23"/>
        <v>309781</v>
      </c>
      <c r="O99" s="28">
        <f t="shared" si="23"/>
        <v>330771</v>
      </c>
      <c r="P99" s="20">
        <f t="shared" si="23"/>
        <v>0</v>
      </c>
      <c r="Q99" s="21">
        <f t="shared" si="23"/>
        <v>49</v>
      </c>
      <c r="R99" s="21">
        <f t="shared" si="23"/>
        <v>0</v>
      </c>
      <c r="S99" s="21">
        <f t="shared" si="23"/>
        <v>0</v>
      </c>
      <c r="T99" s="21">
        <f t="shared" si="23"/>
        <v>0</v>
      </c>
      <c r="U99" s="21">
        <f t="shared" si="23"/>
        <v>0</v>
      </c>
      <c r="V99" s="21">
        <f t="shared" si="23"/>
        <v>161</v>
      </c>
      <c r="W99" s="21">
        <f t="shared" si="23"/>
        <v>0</v>
      </c>
      <c r="X99" s="21">
        <f t="shared" si="23"/>
        <v>0</v>
      </c>
      <c r="Y99" s="21">
        <f t="shared" si="23"/>
        <v>0</v>
      </c>
      <c r="Z99" s="21">
        <f t="shared" si="23"/>
        <v>0</v>
      </c>
      <c r="AA99" s="21">
        <f t="shared" si="23"/>
        <v>0</v>
      </c>
      <c r="AB99" s="21">
        <f t="shared" si="23"/>
        <v>0</v>
      </c>
      <c r="AC99" s="21">
        <f t="shared" si="23"/>
        <v>0</v>
      </c>
      <c r="AD99" s="20">
        <f t="shared" si="23"/>
        <v>321673</v>
      </c>
      <c r="AE99" s="21">
        <f t="shared" si="23"/>
        <v>346715</v>
      </c>
      <c r="AF99" s="21">
        <f t="shared" si="23"/>
        <v>311722</v>
      </c>
      <c r="AG99" s="21">
        <f t="shared" si="23"/>
        <v>511695</v>
      </c>
      <c r="AH99" s="21">
        <f t="shared" si="23"/>
        <v>613052</v>
      </c>
      <c r="AI99" s="21">
        <f t="shared" si="23"/>
        <v>313205</v>
      </c>
      <c r="AJ99" s="21">
        <f t="shared" si="23"/>
        <v>366720</v>
      </c>
      <c r="AK99" s="21">
        <f t="shared" si="23"/>
        <v>460678</v>
      </c>
      <c r="AL99" s="21">
        <f t="shared" si="23"/>
        <v>596733</v>
      </c>
      <c r="AM99" s="21">
        <f t="shared" si="23"/>
        <v>601566</v>
      </c>
      <c r="AN99" s="21">
        <f t="shared" si="23"/>
        <v>684611</v>
      </c>
      <c r="AO99" s="21">
        <f t="shared" si="23"/>
        <v>475808</v>
      </c>
      <c r="AP99" s="21">
        <f t="shared" si="23"/>
        <v>352067</v>
      </c>
      <c r="AQ99" s="21">
        <f t="shared" si="23"/>
        <v>455760</v>
      </c>
      <c r="AR99" s="20">
        <f t="shared" si="19"/>
        <v>757319</v>
      </c>
      <c r="AS99" s="21">
        <f t="shared" si="19"/>
        <v>812343</v>
      </c>
      <c r="AT99" s="21">
        <f t="shared" si="19"/>
        <v>845459</v>
      </c>
      <c r="AU99" s="21">
        <f t="shared" si="19"/>
        <v>1022997</v>
      </c>
      <c r="AV99" s="21">
        <f t="shared" si="22"/>
        <v>1051430</v>
      </c>
      <c r="AW99" s="28">
        <f t="shared" si="22"/>
        <v>849294</v>
      </c>
      <c r="AX99" s="21">
        <f t="shared" si="22"/>
        <v>749063</v>
      </c>
      <c r="AY99" s="21">
        <f t="shared" si="22"/>
        <v>953666</v>
      </c>
      <c r="AZ99" s="28">
        <f t="shared" si="22"/>
        <v>1010254</v>
      </c>
      <c r="BA99" s="28">
        <f t="shared" si="22"/>
        <v>1082394</v>
      </c>
      <c r="BB99" s="16">
        <f t="shared" si="22"/>
        <v>987253</v>
      </c>
      <c r="BC99" s="28">
        <f t="shared" si="22"/>
        <v>704377</v>
      </c>
      <c r="BD99" s="28">
        <f t="shared" si="22"/>
        <v>661848</v>
      </c>
      <c r="BE99" s="26">
        <f t="shared" si="22"/>
        <v>786531</v>
      </c>
    </row>
    <row r="100" spans="1:57" ht="15">
      <c r="A100" s="77" t="s">
        <v>16</v>
      </c>
      <c r="B100" s="20">
        <f t="shared" si="24"/>
        <v>490009</v>
      </c>
      <c r="C100" s="21">
        <f t="shared" si="24"/>
        <v>519304</v>
      </c>
      <c r="D100" s="21">
        <f t="shared" si="24"/>
        <v>587570</v>
      </c>
      <c r="E100" s="21">
        <f t="shared" si="23"/>
        <v>561838</v>
      </c>
      <c r="F100" s="16">
        <f t="shared" si="23"/>
        <v>513283</v>
      </c>
      <c r="G100" s="28">
        <f t="shared" si="23"/>
        <v>576745</v>
      </c>
      <c r="H100" s="21">
        <f t="shared" si="23"/>
        <v>422098</v>
      </c>
      <c r="I100" s="21">
        <f t="shared" si="23"/>
        <v>532717</v>
      </c>
      <c r="J100" s="21">
        <f t="shared" si="23"/>
        <v>463861</v>
      </c>
      <c r="K100" s="21">
        <f t="shared" si="23"/>
        <v>566427</v>
      </c>
      <c r="L100" s="21">
        <f t="shared" si="23"/>
        <v>326481</v>
      </c>
      <c r="M100" s="21">
        <f t="shared" si="23"/>
        <v>246978</v>
      </c>
      <c r="N100" s="21">
        <f t="shared" si="23"/>
        <v>336192</v>
      </c>
      <c r="O100" s="28">
        <f t="shared" si="23"/>
        <v>383029</v>
      </c>
      <c r="P100" s="20">
        <f t="shared" si="23"/>
        <v>0</v>
      </c>
      <c r="Q100" s="21">
        <f t="shared" si="23"/>
        <v>49</v>
      </c>
      <c r="R100" s="21">
        <f t="shared" si="23"/>
        <v>0</v>
      </c>
      <c r="S100" s="21">
        <f t="shared" si="23"/>
        <v>0</v>
      </c>
      <c r="T100" s="21">
        <f t="shared" si="23"/>
        <v>0</v>
      </c>
      <c r="U100" s="21">
        <f t="shared" si="23"/>
        <v>0</v>
      </c>
      <c r="V100" s="21">
        <f t="shared" si="23"/>
        <v>161</v>
      </c>
      <c r="W100" s="21">
        <f t="shared" si="23"/>
        <v>0</v>
      </c>
      <c r="X100" s="21">
        <f t="shared" si="23"/>
        <v>0</v>
      </c>
      <c r="Y100" s="21">
        <f t="shared" si="23"/>
        <v>0</v>
      </c>
      <c r="Z100" s="21">
        <f t="shared" si="23"/>
        <v>0</v>
      </c>
      <c r="AA100" s="21">
        <f t="shared" si="23"/>
        <v>0</v>
      </c>
      <c r="AB100" s="21">
        <f t="shared" si="23"/>
        <v>0</v>
      </c>
      <c r="AC100" s="21">
        <f t="shared" si="23"/>
        <v>0</v>
      </c>
      <c r="AD100" s="20">
        <f t="shared" si="23"/>
        <v>340210</v>
      </c>
      <c r="AE100" s="21">
        <f t="shared" si="23"/>
        <v>388278</v>
      </c>
      <c r="AF100" s="21">
        <f t="shared" si="23"/>
        <v>348395</v>
      </c>
      <c r="AG100" s="21">
        <f t="shared" si="23"/>
        <v>567437</v>
      </c>
      <c r="AH100" s="21">
        <f t="shared" si="23"/>
        <v>650308</v>
      </c>
      <c r="AI100" s="21">
        <f t="shared" si="23"/>
        <v>376825</v>
      </c>
      <c r="AJ100" s="21">
        <f t="shared" si="23"/>
        <v>436246</v>
      </c>
      <c r="AK100" s="21">
        <f t="shared" si="23"/>
        <v>502050</v>
      </c>
      <c r="AL100" s="21">
        <f t="shared" si="23"/>
        <v>682806</v>
      </c>
      <c r="AM100" s="21">
        <f t="shared" si="23"/>
        <v>674155</v>
      </c>
      <c r="AN100" s="21">
        <f t="shared" si="23"/>
        <v>740245</v>
      </c>
      <c r="AO100" s="21">
        <f t="shared" si="23"/>
        <v>516706</v>
      </c>
      <c r="AP100" s="21">
        <f t="shared" si="23"/>
        <v>389904</v>
      </c>
      <c r="AQ100" s="21">
        <f t="shared" si="23"/>
        <v>488264</v>
      </c>
      <c r="AR100" s="20">
        <f t="shared" si="19"/>
        <v>830219</v>
      </c>
      <c r="AS100" s="21">
        <f t="shared" si="19"/>
        <v>907631</v>
      </c>
      <c r="AT100" s="21">
        <f t="shared" si="19"/>
        <v>935965</v>
      </c>
      <c r="AU100" s="21">
        <f t="shared" si="19"/>
        <v>1129275</v>
      </c>
      <c r="AV100" s="21">
        <f t="shared" si="22"/>
        <v>1163591</v>
      </c>
      <c r="AW100" s="28">
        <f t="shared" si="22"/>
        <v>953570</v>
      </c>
      <c r="AX100" s="21">
        <f t="shared" si="22"/>
        <v>858505</v>
      </c>
      <c r="AY100" s="21">
        <f t="shared" si="22"/>
        <v>1034767</v>
      </c>
      <c r="AZ100" s="28">
        <f t="shared" si="22"/>
        <v>1146667</v>
      </c>
      <c r="BA100" s="28">
        <f t="shared" si="22"/>
        <v>1240582</v>
      </c>
      <c r="BB100" s="16">
        <f t="shared" si="22"/>
        <v>1066726</v>
      </c>
      <c r="BC100" s="28">
        <f t="shared" si="22"/>
        <v>763684</v>
      </c>
      <c r="BD100" s="28">
        <f t="shared" si="22"/>
        <v>726096</v>
      </c>
      <c r="BE100" s="26">
        <f t="shared" si="22"/>
        <v>871293</v>
      </c>
    </row>
    <row r="101" spans="1:57" ht="15">
      <c r="A101" s="77" t="s">
        <v>17</v>
      </c>
      <c r="B101" s="20">
        <f t="shared" si="24"/>
        <v>542800</v>
      </c>
      <c r="C101" s="21">
        <f t="shared" si="24"/>
        <v>576658</v>
      </c>
      <c r="D101" s="21">
        <f t="shared" si="24"/>
        <v>648169</v>
      </c>
      <c r="E101" s="21">
        <f t="shared" si="23"/>
        <v>601563</v>
      </c>
      <c r="F101" s="16">
        <f t="shared" si="23"/>
        <v>591651</v>
      </c>
      <c r="G101" s="28">
        <f t="shared" si="23"/>
        <v>621055</v>
      </c>
      <c r="H101" s="21">
        <f t="shared" si="23"/>
        <v>461213</v>
      </c>
      <c r="I101" s="21">
        <f t="shared" si="23"/>
        <v>595717</v>
      </c>
      <c r="J101" s="21">
        <f t="shared" si="23"/>
        <v>528675</v>
      </c>
      <c r="K101" s="21">
        <f t="shared" si="23"/>
        <v>614731</v>
      </c>
      <c r="L101" s="21">
        <f t="shared" si="23"/>
        <v>343452</v>
      </c>
      <c r="M101" s="21">
        <f t="shared" si="23"/>
        <v>273926</v>
      </c>
      <c r="N101" s="21">
        <f t="shared" si="23"/>
        <v>367122</v>
      </c>
      <c r="O101" s="28">
        <f t="shared" si="23"/>
        <v>440734</v>
      </c>
      <c r="P101" s="20">
        <f t="shared" si="23"/>
        <v>0</v>
      </c>
      <c r="Q101" s="21">
        <f t="shared" si="23"/>
        <v>49</v>
      </c>
      <c r="R101" s="21">
        <f t="shared" si="23"/>
        <v>0</v>
      </c>
      <c r="S101" s="21">
        <f t="shared" si="23"/>
        <v>0</v>
      </c>
      <c r="T101" s="21">
        <f t="shared" si="23"/>
        <v>0</v>
      </c>
      <c r="U101" s="21">
        <f t="shared" si="23"/>
        <v>0</v>
      </c>
      <c r="V101" s="21">
        <f t="shared" si="23"/>
        <v>161</v>
      </c>
      <c r="W101" s="21">
        <f t="shared" si="23"/>
        <v>0</v>
      </c>
      <c r="X101" s="21">
        <f t="shared" si="23"/>
        <v>0</v>
      </c>
      <c r="Y101" s="21">
        <f t="shared" si="23"/>
        <v>0</v>
      </c>
      <c r="Z101" s="21">
        <f t="shared" si="23"/>
        <v>0</v>
      </c>
      <c r="AA101" s="21">
        <f t="shared" si="23"/>
        <v>0</v>
      </c>
      <c r="AB101" s="21">
        <f t="shared" si="23"/>
        <v>0</v>
      </c>
      <c r="AC101" s="21">
        <f t="shared" si="23"/>
        <v>0</v>
      </c>
      <c r="AD101" s="20">
        <f t="shared" si="23"/>
        <v>362942</v>
      </c>
      <c r="AE101" s="21">
        <f t="shared" si="23"/>
        <v>401028</v>
      </c>
      <c r="AF101" s="21">
        <f t="shared" si="23"/>
        <v>378616</v>
      </c>
      <c r="AG101" s="21">
        <f t="shared" si="23"/>
        <v>633927</v>
      </c>
      <c r="AH101" s="21">
        <f t="shared" si="23"/>
        <v>717473</v>
      </c>
      <c r="AI101" s="21">
        <f t="shared" si="23"/>
        <v>410074</v>
      </c>
      <c r="AJ101" s="21">
        <f t="shared" si="23"/>
        <v>452273</v>
      </c>
      <c r="AK101" s="21">
        <f t="shared" si="23"/>
        <v>523634</v>
      </c>
      <c r="AL101" s="21">
        <f t="shared" si="23"/>
        <v>730581</v>
      </c>
      <c r="AM101" s="21">
        <f t="shared" si="23"/>
        <v>717225</v>
      </c>
      <c r="AN101" s="21">
        <f t="shared" si="23"/>
        <v>810257</v>
      </c>
      <c r="AO101" s="21">
        <f t="shared" si="23"/>
        <v>535512</v>
      </c>
      <c r="AP101" s="21">
        <f t="shared" si="23"/>
        <v>394242</v>
      </c>
      <c r="AQ101" s="21">
        <f t="shared" si="23"/>
        <v>502883</v>
      </c>
      <c r="AR101" s="20">
        <f t="shared" si="19"/>
        <v>905742</v>
      </c>
      <c r="AS101" s="21">
        <f t="shared" si="19"/>
        <v>977735</v>
      </c>
      <c r="AT101" s="21">
        <f t="shared" si="19"/>
        <v>1026785</v>
      </c>
      <c r="AU101" s="21">
        <f t="shared" si="19"/>
        <v>1235490</v>
      </c>
      <c r="AV101" s="21">
        <f t="shared" si="22"/>
        <v>1309124</v>
      </c>
      <c r="AW101" s="28">
        <f t="shared" si="22"/>
        <v>1031129</v>
      </c>
      <c r="AX101" s="21">
        <f t="shared" si="22"/>
        <v>913647</v>
      </c>
      <c r="AY101" s="21">
        <f t="shared" si="22"/>
        <v>1119351</v>
      </c>
      <c r="AZ101" s="28">
        <f t="shared" si="22"/>
        <v>1259256</v>
      </c>
      <c r="BA101" s="28">
        <f t="shared" si="22"/>
        <v>1331956</v>
      </c>
      <c r="BB101" s="16">
        <f t="shared" si="22"/>
        <v>1153709</v>
      </c>
      <c r="BC101" s="28">
        <f t="shared" si="22"/>
        <v>809438</v>
      </c>
      <c r="BD101" s="28">
        <f t="shared" si="22"/>
        <v>761364</v>
      </c>
      <c r="BE101" s="26">
        <f t="shared" si="22"/>
        <v>943617</v>
      </c>
    </row>
    <row r="102" spans="1:57" ht="15.75" thickBot="1">
      <c r="A102" s="99" t="s">
        <v>18</v>
      </c>
      <c r="B102" s="43">
        <f t="shared" si="24"/>
        <v>618230</v>
      </c>
      <c r="C102" s="44">
        <f t="shared" si="24"/>
        <v>637908</v>
      </c>
      <c r="D102" s="44">
        <f t="shared" si="24"/>
        <v>706593</v>
      </c>
      <c r="E102" s="44">
        <f t="shared" si="23"/>
        <v>648527</v>
      </c>
      <c r="F102" s="45">
        <f t="shared" si="23"/>
        <v>695827</v>
      </c>
      <c r="G102" s="46">
        <f t="shared" si="23"/>
        <v>679934</v>
      </c>
      <c r="H102" s="44">
        <f t="shared" si="23"/>
        <v>511947</v>
      </c>
      <c r="I102" s="44">
        <f t="shared" si="23"/>
        <v>656271</v>
      </c>
      <c r="J102" s="44">
        <f t="shared" si="23"/>
        <v>577758</v>
      </c>
      <c r="K102" s="44">
        <f t="shared" si="23"/>
        <v>690155</v>
      </c>
      <c r="L102" s="44">
        <f t="shared" si="23"/>
        <v>376956</v>
      </c>
      <c r="M102" s="44">
        <f t="shared" si="23"/>
        <v>299953</v>
      </c>
      <c r="N102" s="44">
        <f t="shared" si="23"/>
        <v>402142</v>
      </c>
      <c r="O102" s="46">
        <f t="shared" si="23"/>
        <v>486680</v>
      </c>
      <c r="P102" s="43">
        <f t="shared" si="23"/>
        <v>0</v>
      </c>
      <c r="Q102" s="44">
        <f t="shared" si="23"/>
        <v>49</v>
      </c>
      <c r="R102" s="44">
        <f t="shared" si="23"/>
        <v>0</v>
      </c>
      <c r="S102" s="44">
        <f t="shared" si="23"/>
        <v>0</v>
      </c>
      <c r="T102" s="44">
        <f t="shared" si="23"/>
        <v>0</v>
      </c>
      <c r="U102" s="44">
        <f t="shared" si="23"/>
        <v>0</v>
      </c>
      <c r="V102" s="44">
        <f t="shared" si="23"/>
        <v>161</v>
      </c>
      <c r="W102" s="44">
        <f t="shared" si="23"/>
        <v>0</v>
      </c>
      <c r="X102" s="44">
        <f t="shared" si="23"/>
        <v>0</v>
      </c>
      <c r="Y102" s="44">
        <f t="shared" si="23"/>
        <v>0</v>
      </c>
      <c r="Z102" s="44">
        <f t="shared" si="23"/>
        <v>0</v>
      </c>
      <c r="AA102" s="44">
        <f t="shared" si="23"/>
        <v>0</v>
      </c>
      <c r="AB102" s="44">
        <f t="shared" si="23"/>
        <v>0</v>
      </c>
      <c r="AC102" s="44">
        <f t="shared" si="23"/>
        <v>0</v>
      </c>
      <c r="AD102" s="43">
        <f t="shared" si="23"/>
        <v>371629</v>
      </c>
      <c r="AE102" s="44">
        <f t="shared" si="23"/>
        <v>417148</v>
      </c>
      <c r="AF102" s="44">
        <f t="shared" si="23"/>
        <v>393756</v>
      </c>
      <c r="AG102" s="44">
        <f t="shared" si="23"/>
        <v>679168</v>
      </c>
      <c r="AH102" s="44">
        <f t="shared" si="23"/>
        <v>753149</v>
      </c>
      <c r="AI102" s="44">
        <f t="shared" si="23"/>
        <v>416122</v>
      </c>
      <c r="AJ102" s="44">
        <f t="shared" si="23"/>
        <v>474904</v>
      </c>
      <c r="AK102" s="44">
        <f t="shared" si="23"/>
        <v>563120</v>
      </c>
      <c r="AL102" s="44">
        <f t="shared" si="23"/>
        <v>771627</v>
      </c>
      <c r="AM102" s="44">
        <f t="shared" si="23"/>
        <v>748583</v>
      </c>
      <c r="AN102" s="44">
        <f t="shared" si="23"/>
        <v>859154</v>
      </c>
      <c r="AO102" s="44">
        <f t="shared" si="23"/>
        <v>564185</v>
      </c>
      <c r="AP102" s="44">
        <f t="shared" si="23"/>
        <v>425369</v>
      </c>
      <c r="AQ102" s="44">
        <f t="shared" si="23"/>
        <v>538396</v>
      </c>
      <c r="AR102" s="43">
        <f t="shared" si="19"/>
        <v>989859</v>
      </c>
      <c r="AS102" s="44">
        <f t="shared" si="19"/>
        <v>1055105</v>
      </c>
      <c r="AT102" s="44">
        <f t="shared" si="19"/>
        <v>1100349</v>
      </c>
      <c r="AU102" s="44">
        <f t="shared" si="19"/>
        <v>1327695</v>
      </c>
      <c r="AV102" s="44">
        <f t="shared" si="22"/>
        <v>1448976</v>
      </c>
      <c r="AW102" s="46">
        <f t="shared" si="22"/>
        <v>1096056</v>
      </c>
      <c r="AX102" s="44">
        <f t="shared" si="22"/>
        <v>987012</v>
      </c>
      <c r="AY102" s="44">
        <f t="shared" si="22"/>
        <v>1219391</v>
      </c>
      <c r="AZ102" s="46">
        <f t="shared" si="22"/>
        <v>1349385</v>
      </c>
      <c r="BA102" s="46">
        <f t="shared" si="22"/>
        <v>1438738</v>
      </c>
      <c r="BB102" s="45">
        <f t="shared" si="22"/>
        <v>1236110</v>
      </c>
      <c r="BC102" s="46">
        <f t="shared" si="22"/>
        <v>864138</v>
      </c>
      <c r="BD102" s="46">
        <f t="shared" si="22"/>
        <v>827511</v>
      </c>
      <c r="BE102" s="47">
        <f t="shared" si="22"/>
        <v>1025076</v>
      </c>
    </row>
    <row r="105" ht="15" thickBot="1"/>
    <row r="106" spans="1:57" ht="15">
      <c r="A106" s="53" t="s">
        <v>19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5"/>
      <c r="BB106" s="55"/>
      <c r="BC106" s="55"/>
      <c r="BD106" s="55"/>
      <c r="BE106" s="66"/>
    </row>
    <row r="107" spans="1:57" ht="15.75" thickBot="1">
      <c r="A107" s="57" t="s">
        <v>31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9"/>
      <c r="BB107" s="59"/>
      <c r="BC107" s="59"/>
      <c r="BD107" s="59"/>
      <c r="BE107" s="84"/>
    </row>
    <row r="108" spans="1:57" ht="15">
      <c r="A108" s="97"/>
      <c r="B108" s="62" t="s">
        <v>1</v>
      </c>
      <c r="C108" s="63"/>
      <c r="D108" s="63"/>
      <c r="E108" s="63"/>
      <c r="F108" s="63"/>
      <c r="G108" s="63"/>
      <c r="H108" s="63"/>
      <c r="I108" s="64"/>
      <c r="J108" s="64"/>
      <c r="K108" s="64"/>
      <c r="L108" s="64"/>
      <c r="M108" s="64"/>
      <c r="N108" s="64"/>
      <c r="O108" s="65"/>
      <c r="P108" s="62" t="s">
        <v>2</v>
      </c>
      <c r="Q108" s="63"/>
      <c r="R108" s="63"/>
      <c r="S108" s="63"/>
      <c r="T108" s="63"/>
      <c r="U108" s="63"/>
      <c r="V108" s="63"/>
      <c r="W108" s="64"/>
      <c r="X108" s="64"/>
      <c r="Y108" s="64"/>
      <c r="Z108" s="64"/>
      <c r="AA108" s="64"/>
      <c r="AB108" s="64"/>
      <c r="AC108" s="66"/>
      <c r="AD108" s="62" t="s">
        <v>5</v>
      </c>
      <c r="AE108" s="63"/>
      <c r="AF108" s="63"/>
      <c r="AG108" s="63"/>
      <c r="AH108" s="63"/>
      <c r="AI108" s="63"/>
      <c r="AJ108" s="63"/>
      <c r="AK108" s="64"/>
      <c r="AL108" s="64"/>
      <c r="AM108" s="64"/>
      <c r="AN108" s="64"/>
      <c r="AO108" s="64"/>
      <c r="AP108" s="64"/>
      <c r="AQ108" s="65"/>
      <c r="AR108" s="62" t="s">
        <v>3</v>
      </c>
      <c r="AS108" s="63"/>
      <c r="AT108" s="63"/>
      <c r="AU108" s="63"/>
      <c r="AV108" s="63"/>
      <c r="AW108" s="63"/>
      <c r="AX108" s="63"/>
      <c r="AY108" s="18"/>
      <c r="AZ108" s="18"/>
      <c r="BA108" s="19"/>
      <c r="BB108" s="19"/>
      <c r="BC108" s="19"/>
      <c r="BD108" s="19"/>
      <c r="BE108" s="73"/>
    </row>
    <row r="109" spans="1:57" ht="15">
      <c r="A109" s="69" t="s">
        <v>6</v>
      </c>
      <c r="B109" s="70">
        <v>2004</v>
      </c>
      <c r="C109" s="71">
        <v>2005</v>
      </c>
      <c r="D109" s="71">
        <v>2006</v>
      </c>
      <c r="E109" s="71">
        <v>2007</v>
      </c>
      <c r="F109" s="71">
        <v>2008</v>
      </c>
      <c r="G109" s="71">
        <v>2009</v>
      </c>
      <c r="H109" s="72">
        <v>2010</v>
      </c>
      <c r="I109" s="72">
        <v>2011</v>
      </c>
      <c r="J109" s="72">
        <v>2012</v>
      </c>
      <c r="K109" s="72">
        <v>2013</v>
      </c>
      <c r="L109" s="72">
        <v>2014</v>
      </c>
      <c r="M109" s="72">
        <v>2015</v>
      </c>
      <c r="N109" s="72">
        <v>2016</v>
      </c>
      <c r="O109" s="85">
        <v>2017</v>
      </c>
      <c r="P109" s="70">
        <v>2004</v>
      </c>
      <c r="Q109" s="71">
        <v>2005</v>
      </c>
      <c r="R109" s="71">
        <v>2006</v>
      </c>
      <c r="S109" s="71">
        <v>2007</v>
      </c>
      <c r="T109" s="71">
        <v>2008</v>
      </c>
      <c r="U109" s="71">
        <v>2009</v>
      </c>
      <c r="V109" s="72">
        <v>2010</v>
      </c>
      <c r="W109" s="72">
        <v>2011</v>
      </c>
      <c r="X109" s="72">
        <v>2012</v>
      </c>
      <c r="Y109" s="72">
        <v>2013</v>
      </c>
      <c r="Z109" s="72">
        <v>2014</v>
      </c>
      <c r="AA109" s="72">
        <v>2015</v>
      </c>
      <c r="AB109" s="72">
        <v>2016</v>
      </c>
      <c r="AC109" s="74">
        <v>2017</v>
      </c>
      <c r="AD109" s="70">
        <v>2004</v>
      </c>
      <c r="AE109" s="71">
        <v>2005</v>
      </c>
      <c r="AF109" s="71">
        <v>2006</v>
      </c>
      <c r="AG109" s="71">
        <v>2007</v>
      </c>
      <c r="AH109" s="71">
        <v>2008</v>
      </c>
      <c r="AI109" s="71">
        <v>2009</v>
      </c>
      <c r="AJ109" s="72">
        <v>2010</v>
      </c>
      <c r="AK109" s="72">
        <v>2011</v>
      </c>
      <c r="AL109" s="72">
        <v>2012</v>
      </c>
      <c r="AM109" s="72">
        <v>2013</v>
      </c>
      <c r="AN109" s="72">
        <v>2014</v>
      </c>
      <c r="AO109" s="72">
        <v>2015</v>
      </c>
      <c r="AP109" s="72">
        <v>2016</v>
      </c>
      <c r="AQ109" s="113">
        <v>2017</v>
      </c>
      <c r="AR109" s="70">
        <v>2004</v>
      </c>
      <c r="AS109" s="71">
        <v>2005</v>
      </c>
      <c r="AT109" s="71">
        <v>2006</v>
      </c>
      <c r="AU109" s="71">
        <v>2007</v>
      </c>
      <c r="AV109" s="71">
        <v>2008</v>
      </c>
      <c r="AW109" s="71">
        <v>2009</v>
      </c>
      <c r="AX109" s="72">
        <v>2010</v>
      </c>
      <c r="AY109" s="71">
        <v>2011</v>
      </c>
      <c r="AZ109" s="75">
        <v>2012</v>
      </c>
      <c r="BA109" s="76">
        <v>2013</v>
      </c>
      <c r="BB109" s="75">
        <v>2014</v>
      </c>
      <c r="BC109" s="76">
        <v>2015</v>
      </c>
      <c r="BD109" s="76">
        <v>2016</v>
      </c>
      <c r="BE109" s="85">
        <v>2017</v>
      </c>
    </row>
    <row r="110" spans="1:57" ht="15">
      <c r="A110" s="77" t="s">
        <v>7</v>
      </c>
      <c r="B110" s="20">
        <f aca="true" t="shared" si="25" ref="B110:AO110">+B27</f>
        <v>0</v>
      </c>
      <c r="C110" s="21">
        <f t="shared" si="25"/>
        <v>0</v>
      </c>
      <c r="D110" s="21">
        <f t="shared" si="25"/>
        <v>0</v>
      </c>
      <c r="E110" s="21">
        <f t="shared" si="25"/>
        <v>0</v>
      </c>
      <c r="F110" s="16">
        <f t="shared" si="25"/>
        <v>0</v>
      </c>
      <c r="G110" s="28">
        <f t="shared" si="25"/>
        <v>0</v>
      </c>
      <c r="H110" s="23">
        <f t="shared" si="25"/>
        <v>0</v>
      </c>
      <c r="I110" s="23">
        <f t="shared" si="25"/>
        <v>0</v>
      </c>
      <c r="J110" s="23">
        <f t="shared" si="25"/>
        <v>0</v>
      </c>
      <c r="K110" s="23">
        <f t="shared" si="25"/>
        <v>0</v>
      </c>
      <c r="L110" s="23">
        <f t="shared" si="25"/>
        <v>0</v>
      </c>
      <c r="M110" s="23">
        <f t="shared" si="25"/>
        <v>0</v>
      </c>
      <c r="N110" s="23">
        <f t="shared" si="25"/>
        <v>0</v>
      </c>
      <c r="O110" s="25">
        <f t="shared" si="25"/>
        <v>0</v>
      </c>
      <c r="P110" s="20">
        <f t="shared" si="25"/>
        <v>0</v>
      </c>
      <c r="Q110" s="21">
        <f t="shared" si="25"/>
        <v>0</v>
      </c>
      <c r="R110" s="21">
        <f t="shared" si="25"/>
        <v>0</v>
      </c>
      <c r="S110" s="21">
        <f t="shared" si="25"/>
        <v>0</v>
      </c>
      <c r="T110" s="21">
        <f t="shared" si="25"/>
        <v>0</v>
      </c>
      <c r="U110" s="21">
        <f t="shared" si="25"/>
        <v>0</v>
      </c>
      <c r="V110" s="23">
        <f t="shared" si="25"/>
        <v>0</v>
      </c>
      <c r="W110" s="23">
        <f t="shared" si="25"/>
        <v>0</v>
      </c>
      <c r="X110" s="23">
        <f t="shared" si="25"/>
        <v>0</v>
      </c>
      <c r="Y110" s="23">
        <f t="shared" si="25"/>
        <v>0</v>
      </c>
      <c r="Z110" s="23">
        <f t="shared" si="25"/>
        <v>0</v>
      </c>
      <c r="AA110" s="23">
        <f t="shared" si="25"/>
        <v>0</v>
      </c>
      <c r="AB110" s="23">
        <f t="shared" si="25"/>
        <v>0</v>
      </c>
      <c r="AC110" s="23">
        <f t="shared" si="25"/>
        <v>0</v>
      </c>
      <c r="AD110" s="20">
        <f t="shared" si="25"/>
        <v>0</v>
      </c>
      <c r="AE110" s="21">
        <f t="shared" si="25"/>
        <v>0</v>
      </c>
      <c r="AF110" s="21">
        <f t="shared" si="25"/>
        <v>0</v>
      </c>
      <c r="AG110" s="21">
        <f t="shared" si="25"/>
        <v>0</v>
      </c>
      <c r="AH110" s="21">
        <f t="shared" si="25"/>
        <v>0</v>
      </c>
      <c r="AI110" s="21">
        <f t="shared" si="25"/>
        <v>0</v>
      </c>
      <c r="AJ110" s="23">
        <f t="shared" si="25"/>
        <v>0</v>
      </c>
      <c r="AK110" s="23">
        <f t="shared" si="25"/>
        <v>0</v>
      </c>
      <c r="AL110" s="23">
        <f t="shared" si="25"/>
        <v>0</v>
      </c>
      <c r="AM110" s="23">
        <f t="shared" si="25"/>
        <v>0</v>
      </c>
      <c r="AN110" s="23">
        <f t="shared" si="25"/>
        <v>0</v>
      </c>
      <c r="AO110" s="23">
        <f t="shared" si="25"/>
        <v>0</v>
      </c>
      <c r="AP110" s="23">
        <f>+AP27</f>
        <v>0</v>
      </c>
      <c r="AQ110" s="23">
        <f>+AQ27</f>
        <v>0</v>
      </c>
      <c r="AR110" s="20">
        <f aca="true" t="shared" si="26" ref="AR110:AU121">+AD110+P110+B110</f>
        <v>0</v>
      </c>
      <c r="AS110" s="21">
        <f t="shared" si="26"/>
        <v>0</v>
      </c>
      <c r="AT110" s="21">
        <f t="shared" si="26"/>
        <v>0</v>
      </c>
      <c r="AU110" s="21">
        <f t="shared" si="26"/>
        <v>0</v>
      </c>
      <c r="AV110" s="21">
        <f aca="true" t="shared" si="27" ref="AV110:BA110">+AV27</f>
        <v>0</v>
      </c>
      <c r="AW110" s="28">
        <f t="shared" si="27"/>
        <v>0</v>
      </c>
      <c r="AX110" s="23">
        <f t="shared" si="27"/>
        <v>0</v>
      </c>
      <c r="AY110" s="21">
        <f t="shared" si="27"/>
        <v>0</v>
      </c>
      <c r="AZ110" s="28">
        <f t="shared" si="27"/>
        <v>0</v>
      </c>
      <c r="BA110" s="28">
        <f t="shared" si="27"/>
        <v>0</v>
      </c>
      <c r="BB110" s="16">
        <f>+BB27</f>
        <v>0</v>
      </c>
      <c r="BC110" s="28">
        <f>+BC27</f>
        <v>0</v>
      </c>
      <c r="BD110" s="28">
        <f>+BD27</f>
        <v>0</v>
      </c>
      <c r="BE110" s="25">
        <f>+BE27</f>
        <v>0</v>
      </c>
    </row>
    <row r="111" spans="1:57" ht="15">
      <c r="A111" s="77" t="s">
        <v>8</v>
      </c>
      <c r="B111" s="20">
        <f aca="true" t="shared" si="28" ref="B111:AQ117">+B110+B28</f>
        <v>0</v>
      </c>
      <c r="C111" s="21">
        <f t="shared" si="28"/>
        <v>0</v>
      </c>
      <c r="D111" s="21">
        <f t="shared" si="28"/>
        <v>0</v>
      </c>
      <c r="E111" s="21">
        <f t="shared" si="28"/>
        <v>0</v>
      </c>
      <c r="F111" s="16">
        <f t="shared" si="28"/>
        <v>0</v>
      </c>
      <c r="G111" s="28">
        <f t="shared" si="28"/>
        <v>0</v>
      </c>
      <c r="H111" s="21">
        <f t="shared" si="28"/>
        <v>0</v>
      </c>
      <c r="I111" s="21">
        <f t="shared" si="28"/>
        <v>0</v>
      </c>
      <c r="J111" s="21">
        <f t="shared" si="28"/>
        <v>0</v>
      </c>
      <c r="K111" s="21">
        <f t="shared" si="28"/>
        <v>0</v>
      </c>
      <c r="L111" s="21">
        <f t="shared" si="28"/>
        <v>0</v>
      </c>
      <c r="M111" s="21">
        <f t="shared" si="28"/>
        <v>0</v>
      </c>
      <c r="N111" s="21">
        <f t="shared" si="28"/>
        <v>0</v>
      </c>
      <c r="O111" s="26">
        <f t="shared" si="28"/>
        <v>0</v>
      </c>
      <c r="P111" s="20">
        <f t="shared" si="28"/>
        <v>0</v>
      </c>
      <c r="Q111" s="21">
        <f t="shared" si="28"/>
        <v>0</v>
      </c>
      <c r="R111" s="21">
        <f t="shared" si="28"/>
        <v>0</v>
      </c>
      <c r="S111" s="21">
        <f t="shared" si="28"/>
        <v>0</v>
      </c>
      <c r="T111" s="21">
        <f t="shared" si="28"/>
        <v>0</v>
      </c>
      <c r="U111" s="21">
        <f t="shared" si="28"/>
        <v>0</v>
      </c>
      <c r="V111" s="21">
        <f t="shared" si="28"/>
        <v>0</v>
      </c>
      <c r="W111" s="21">
        <f t="shared" si="28"/>
        <v>0</v>
      </c>
      <c r="X111" s="21">
        <f t="shared" si="28"/>
        <v>0</v>
      </c>
      <c r="Y111" s="21">
        <f t="shared" si="28"/>
        <v>0</v>
      </c>
      <c r="Z111" s="21">
        <f t="shared" si="28"/>
        <v>0</v>
      </c>
      <c r="AA111" s="21">
        <f t="shared" si="28"/>
        <v>0</v>
      </c>
      <c r="AB111" s="21">
        <f t="shared" si="28"/>
        <v>0</v>
      </c>
      <c r="AC111" s="21">
        <f t="shared" si="28"/>
        <v>0</v>
      </c>
      <c r="AD111" s="20">
        <f t="shared" si="28"/>
        <v>0</v>
      </c>
      <c r="AE111" s="21">
        <f t="shared" si="28"/>
        <v>0</v>
      </c>
      <c r="AF111" s="21">
        <f t="shared" si="28"/>
        <v>0</v>
      </c>
      <c r="AG111" s="21">
        <f t="shared" si="28"/>
        <v>0</v>
      </c>
      <c r="AH111" s="21">
        <f t="shared" si="28"/>
        <v>0</v>
      </c>
      <c r="AI111" s="21">
        <f t="shared" si="28"/>
        <v>0</v>
      </c>
      <c r="AJ111" s="21">
        <f t="shared" si="28"/>
        <v>0</v>
      </c>
      <c r="AK111" s="21">
        <f t="shared" si="28"/>
        <v>0</v>
      </c>
      <c r="AL111" s="21">
        <f t="shared" si="28"/>
        <v>0</v>
      </c>
      <c r="AM111" s="21">
        <f t="shared" si="28"/>
        <v>0</v>
      </c>
      <c r="AN111" s="21">
        <f t="shared" si="28"/>
        <v>0</v>
      </c>
      <c r="AO111" s="21">
        <f t="shared" si="28"/>
        <v>0</v>
      </c>
      <c r="AP111" s="21">
        <f t="shared" si="28"/>
        <v>0</v>
      </c>
      <c r="AQ111" s="21">
        <f t="shared" si="28"/>
        <v>0</v>
      </c>
      <c r="AR111" s="20">
        <f t="shared" si="26"/>
        <v>0</v>
      </c>
      <c r="AS111" s="21">
        <f t="shared" si="26"/>
        <v>0</v>
      </c>
      <c r="AT111" s="21">
        <f t="shared" si="26"/>
        <v>0</v>
      </c>
      <c r="AU111" s="21">
        <f t="shared" si="26"/>
        <v>0</v>
      </c>
      <c r="AV111" s="21">
        <f aca="true" t="shared" si="29" ref="AV111:BE121">+AV110+AV28</f>
        <v>0</v>
      </c>
      <c r="AW111" s="28">
        <f t="shared" si="29"/>
        <v>0</v>
      </c>
      <c r="AX111" s="21">
        <f t="shared" si="29"/>
        <v>0</v>
      </c>
      <c r="AY111" s="21">
        <f t="shared" si="29"/>
        <v>0</v>
      </c>
      <c r="AZ111" s="28">
        <f t="shared" si="29"/>
        <v>0</v>
      </c>
      <c r="BA111" s="28">
        <f t="shared" si="29"/>
        <v>0</v>
      </c>
      <c r="BB111" s="16">
        <f t="shared" si="29"/>
        <v>0</v>
      </c>
      <c r="BC111" s="28">
        <f t="shared" si="29"/>
        <v>0</v>
      </c>
      <c r="BD111" s="28">
        <f t="shared" si="29"/>
        <v>0</v>
      </c>
      <c r="BE111" s="26">
        <f t="shared" si="29"/>
        <v>0</v>
      </c>
    </row>
    <row r="112" spans="1:57" ht="15">
      <c r="A112" s="77" t="s">
        <v>9</v>
      </c>
      <c r="B112" s="20">
        <f t="shared" si="28"/>
        <v>0</v>
      </c>
      <c r="C112" s="21">
        <f t="shared" si="28"/>
        <v>0</v>
      </c>
      <c r="D112" s="21">
        <f t="shared" si="28"/>
        <v>0</v>
      </c>
      <c r="E112" s="21">
        <f t="shared" si="28"/>
        <v>0</v>
      </c>
      <c r="F112" s="16">
        <f t="shared" si="28"/>
        <v>0</v>
      </c>
      <c r="G112" s="28">
        <f t="shared" si="28"/>
        <v>0</v>
      </c>
      <c r="H112" s="21">
        <f t="shared" si="28"/>
        <v>0</v>
      </c>
      <c r="I112" s="21">
        <f t="shared" si="28"/>
        <v>0</v>
      </c>
      <c r="J112" s="21">
        <f t="shared" si="28"/>
        <v>0</v>
      </c>
      <c r="K112" s="21">
        <f t="shared" si="28"/>
        <v>0</v>
      </c>
      <c r="L112" s="21">
        <f t="shared" si="28"/>
        <v>0</v>
      </c>
      <c r="M112" s="21">
        <f t="shared" si="28"/>
        <v>0</v>
      </c>
      <c r="N112" s="21">
        <f t="shared" si="28"/>
        <v>0</v>
      </c>
      <c r="O112" s="26">
        <f t="shared" si="28"/>
        <v>0</v>
      </c>
      <c r="P112" s="20">
        <f t="shared" si="28"/>
        <v>0</v>
      </c>
      <c r="Q112" s="21">
        <f t="shared" si="28"/>
        <v>0</v>
      </c>
      <c r="R112" s="21">
        <f t="shared" si="28"/>
        <v>0</v>
      </c>
      <c r="S112" s="21">
        <f t="shared" si="28"/>
        <v>0</v>
      </c>
      <c r="T112" s="21">
        <f t="shared" si="28"/>
        <v>0</v>
      </c>
      <c r="U112" s="21">
        <f t="shared" si="28"/>
        <v>0</v>
      </c>
      <c r="V112" s="21">
        <f t="shared" si="28"/>
        <v>0</v>
      </c>
      <c r="W112" s="21">
        <f t="shared" si="28"/>
        <v>0</v>
      </c>
      <c r="X112" s="21">
        <f t="shared" si="28"/>
        <v>0</v>
      </c>
      <c r="Y112" s="21">
        <f t="shared" si="28"/>
        <v>0</v>
      </c>
      <c r="Z112" s="21">
        <f t="shared" si="28"/>
        <v>0</v>
      </c>
      <c r="AA112" s="21">
        <f t="shared" si="28"/>
        <v>0</v>
      </c>
      <c r="AB112" s="21">
        <f t="shared" si="28"/>
        <v>0</v>
      </c>
      <c r="AC112" s="21">
        <f t="shared" si="28"/>
        <v>0</v>
      </c>
      <c r="AD112" s="20">
        <f t="shared" si="28"/>
        <v>0</v>
      </c>
      <c r="AE112" s="21">
        <f t="shared" si="28"/>
        <v>0</v>
      </c>
      <c r="AF112" s="21">
        <f t="shared" si="28"/>
        <v>0</v>
      </c>
      <c r="AG112" s="21">
        <f t="shared" si="28"/>
        <v>0</v>
      </c>
      <c r="AH112" s="21">
        <f t="shared" si="28"/>
        <v>0</v>
      </c>
      <c r="AI112" s="21">
        <f t="shared" si="28"/>
        <v>0</v>
      </c>
      <c r="AJ112" s="21">
        <f t="shared" si="28"/>
        <v>0</v>
      </c>
      <c r="AK112" s="21">
        <f t="shared" si="28"/>
        <v>0</v>
      </c>
      <c r="AL112" s="21">
        <f t="shared" si="28"/>
        <v>0</v>
      </c>
      <c r="AM112" s="21">
        <f t="shared" si="28"/>
        <v>0</v>
      </c>
      <c r="AN112" s="21">
        <f t="shared" si="28"/>
        <v>0</v>
      </c>
      <c r="AO112" s="21">
        <f t="shared" si="28"/>
        <v>0</v>
      </c>
      <c r="AP112" s="21">
        <f t="shared" si="28"/>
        <v>0</v>
      </c>
      <c r="AQ112" s="21">
        <f t="shared" si="28"/>
        <v>0</v>
      </c>
      <c r="AR112" s="20">
        <f t="shared" si="26"/>
        <v>0</v>
      </c>
      <c r="AS112" s="21">
        <f t="shared" si="26"/>
        <v>0</v>
      </c>
      <c r="AT112" s="21">
        <f t="shared" si="26"/>
        <v>0</v>
      </c>
      <c r="AU112" s="21">
        <f t="shared" si="26"/>
        <v>0</v>
      </c>
      <c r="AV112" s="21">
        <f t="shared" si="29"/>
        <v>0</v>
      </c>
      <c r="AW112" s="28">
        <f t="shared" si="29"/>
        <v>0</v>
      </c>
      <c r="AX112" s="21">
        <f t="shared" si="29"/>
        <v>0</v>
      </c>
      <c r="AY112" s="21">
        <f t="shared" si="29"/>
        <v>0</v>
      </c>
      <c r="AZ112" s="28">
        <f t="shared" si="29"/>
        <v>0</v>
      </c>
      <c r="BA112" s="28">
        <f t="shared" si="29"/>
        <v>0</v>
      </c>
      <c r="BB112" s="16">
        <f t="shared" si="29"/>
        <v>0</v>
      </c>
      <c r="BC112" s="28">
        <f t="shared" si="29"/>
        <v>0</v>
      </c>
      <c r="BD112" s="28">
        <f t="shared" si="29"/>
        <v>0</v>
      </c>
      <c r="BE112" s="26">
        <f t="shared" si="29"/>
        <v>0</v>
      </c>
    </row>
    <row r="113" spans="1:57" ht="15">
      <c r="A113" s="77" t="s">
        <v>10</v>
      </c>
      <c r="B113" s="20">
        <f t="shared" si="28"/>
        <v>0</v>
      </c>
      <c r="C113" s="21">
        <f t="shared" si="28"/>
        <v>0</v>
      </c>
      <c r="D113" s="21">
        <f t="shared" si="28"/>
        <v>0</v>
      </c>
      <c r="E113" s="21">
        <f t="shared" si="28"/>
        <v>0</v>
      </c>
      <c r="F113" s="16">
        <f t="shared" si="28"/>
        <v>0</v>
      </c>
      <c r="G113" s="28">
        <f t="shared" si="28"/>
        <v>0</v>
      </c>
      <c r="H113" s="21">
        <f t="shared" si="28"/>
        <v>0</v>
      </c>
      <c r="I113" s="21">
        <f t="shared" si="28"/>
        <v>0</v>
      </c>
      <c r="J113" s="21">
        <f t="shared" si="28"/>
        <v>0</v>
      </c>
      <c r="K113" s="21">
        <f t="shared" si="28"/>
        <v>0</v>
      </c>
      <c r="L113" s="21">
        <f t="shared" si="28"/>
        <v>0</v>
      </c>
      <c r="M113" s="21">
        <f t="shared" si="28"/>
        <v>0</v>
      </c>
      <c r="N113" s="21">
        <f t="shared" si="28"/>
        <v>0</v>
      </c>
      <c r="O113" s="26">
        <f t="shared" si="28"/>
        <v>0</v>
      </c>
      <c r="P113" s="20">
        <f t="shared" si="28"/>
        <v>0</v>
      </c>
      <c r="Q113" s="21">
        <f t="shared" si="28"/>
        <v>0</v>
      </c>
      <c r="R113" s="21">
        <f t="shared" si="28"/>
        <v>0</v>
      </c>
      <c r="S113" s="21">
        <f t="shared" si="28"/>
        <v>0</v>
      </c>
      <c r="T113" s="21">
        <f t="shared" si="28"/>
        <v>0</v>
      </c>
      <c r="U113" s="21">
        <f t="shared" si="28"/>
        <v>0</v>
      </c>
      <c r="V113" s="21">
        <f t="shared" si="28"/>
        <v>0</v>
      </c>
      <c r="W113" s="21">
        <f t="shared" si="28"/>
        <v>0</v>
      </c>
      <c r="X113" s="21">
        <f t="shared" si="28"/>
        <v>0</v>
      </c>
      <c r="Y113" s="21">
        <f t="shared" si="28"/>
        <v>0</v>
      </c>
      <c r="Z113" s="21">
        <f t="shared" si="28"/>
        <v>0</v>
      </c>
      <c r="AA113" s="21">
        <f t="shared" si="28"/>
        <v>0</v>
      </c>
      <c r="AB113" s="21">
        <f t="shared" si="28"/>
        <v>0</v>
      </c>
      <c r="AC113" s="21">
        <f t="shared" si="28"/>
        <v>0</v>
      </c>
      <c r="AD113" s="20">
        <f t="shared" si="28"/>
        <v>0</v>
      </c>
      <c r="AE113" s="21">
        <f t="shared" si="28"/>
        <v>0</v>
      </c>
      <c r="AF113" s="21">
        <f t="shared" si="28"/>
        <v>0</v>
      </c>
      <c r="AG113" s="21">
        <f t="shared" si="28"/>
        <v>0</v>
      </c>
      <c r="AH113" s="21">
        <f t="shared" si="28"/>
        <v>0</v>
      </c>
      <c r="AI113" s="21">
        <f t="shared" si="28"/>
        <v>0</v>
      </c>
      <c r="AJ113" s="21">
        <f t="shared" si="28"/>
        <v>0</v>
      </c>
      <c r="AK113" s="21">
        <f t="shared" si="28"/>
        <v>0</v>
      </c>
      <c r="AL113" s="21">
        <f t="shared" si="28"/>
        <v>0</v>
      </c>
      <c r="AM113" s="21">
        <f t="shared" si="28"/>
        <v>0</v>
      </c>
      <c r="AN113" s="21">
        <f t="shared" si="28"/>
        <v>0</v>
      </c>
      <c r="AO113" s="21">
        <f t="shared" si="28"/>
        <v>0</v>
      </c>
      <c r="AP113" s="21">
        <f t="shared" si="28"/>
        <v>0</v>
      </c>
      <c r="AQ113" s="21">
        <f t="shared" si="28"/>
        <v>0</v>
      </c>
      <c r="AR113" s="20">
        <f t="shared" si="26"/>
        <v>0</v>
      </c>
      <c r="AS113" s="21">
        <f t="shared" si="26"/>
        <v>0</v>
      </c>
      <c r="AT113" s="21">
        <f t="shared" si="26"/>
        <v>0</v>
      </c>
      <c r="AU113" s="21">
        <f t="shared" si="26"/>
        <v>0</v>
      </c>
      <c r="AV113" s="21">
        <f t="shared" si="29"/>
        <v>0</v>
      </c>
      <c r="AW113" s="28">
        <f t="shared" si="29"/>
        <v>0</v>
      </c>
      <c r="AX113" s="21">
        <f t="shared" si="29"/>
        <v>0</v>
      </c>
      <c r="AY113" s="21">
        <f t="shared" si="29"/>
        <v>0</v>
      </c>
      <c r="AZ113" s="28">
        <f t="shared" si="29"/>
        <v>0</v>
      </c>
      <c r="BA113" s="28">
        <f t="shared" si="29"/>
        <v>0</v>
      </c>
      <c r="BB113" s="16">
        <f t="shared" si="29"/>
        <v>0</v>
      </c>
      <c r="BC113" s="28">
        <f t="shared" si="29"/>
        <v>0</v>
      </c>
      <c r="BD113" s="28">
        <f t="shared" si="29"/>
        <v>0</v>
      </c>
      <c r="BE113" s="26">
        <f t="shared" si="29"/>
        <v>0</v>
      </c>
    </row>
    <row r="114" spans="1:57" ht="15">
      <c r="A114" s="77" t="s">
        <v>11</v>
      </c>
      <c r="B114" s="20">
        <f t="shared" si="28"/>
        <v>0</v>
      </c>
      <c r="C114" s="21">
        <f t="shared" si="28"/>
        <v>0</v>
      </c>
      <c r="D114" s="21">
        <f t="shared" si="28"/>
        <v>0</v>
      </c>
      <c r="E114" s="21">
        <f t="shared" si="28"/>
        <v>0</v>
      </c>
      <c r="F114" s="16">
        <f t="shared" si="28"/>
        <v>0</v>
      </c>
      <c r="G114" s="28">
        <f t="shared" si="28"/>
        <v>0</v>
      </c>
      <c r="H114" s="21">
        <f t="shared" si="28"/>
        <v>0</v>
      </c>
      <c r="I114" s="21">
        <f t="shared" si="28"/>
        <v>0</v>
      </c>
      <c r="J114" s="21">
        <f t="shared" si="28"/>
        <v>0</v>
      </c>
      <c r="K114" s="21">
        <f t="shared" si="28"/>
        <v>0</v>
      </c>
      <c r="L114" s="21">
        <f t="shared" si="28"/>
        <v>0</v>
      </c>
      <c r="M114" s="21">
        <f t="shared" si="28"/>
        <v>0</v>
      </c>
      <c r="N114" s="21">
        <f t="shared" si="28"/>
        <v>0</v>
      </c>
      <c r="O114" s="26">
        <f t="shared" si="28"/>
        <v>0</v>
      </c>
      <c r="P114" s="20">
        <f t="shared" si="28"/>
        <v>0</v>
      </c>
      <c r="Q114" s="21">
        <f t="shared" si="28"/>
        <v>0</v>
      </c>
      <c r="R114" s="21">
        <f t="shared" si="28"/>
        <v>0</v>
      </c>
      <c r="S114" s="21">
        <f t="shared" si="28"/>
        <v>0</v>
      </c>
      <c r="T114" s="21">
        <f t="shared" si="28"/>
        <v>0</v>
      </c>
      <c r="U114" s="21">
        <f t="shared" si="28"/>
        <v>0</v>
      </c>
      <c r="V114" s="21">
        <f t="shared" si="28"/>
        <v>0</v>
      </c>
      <c r="W114" s="21">
        <f t="shared" si="28"/>
        <v>0</v>
      </c>
      <c r="X114" s="21">
        <f t="shared" si="28"/>
        <v>0</v>
      </c>
      <c r="Y114" s="21">
        <f t="shared" si="28"/>
        <v>0</v>
      </c>
      <c r="Z114" s="21">
        <f t="shared" si="28"/>
        <v>0</v>
      </c>
      <c r="AA114" s="21">
        <f t="shared" si="28"/>
        <v>0</v>
      </c>
      <c r="AB114" s="21">
        <f t="shared" si="28"/>
        <v>0</v>
      </c>
      <c r="AC114" s="21">
        <f t="shared" si="28"/>
        <v>0</v>
      </c>
      <c r="AD114" s="20">
        <f t="shared" si="28"/>
        <v>0</v>
      </c>
      <c r="AE114" s="21">
        <f t="shared" si="28"/>
        <v>0</v>
      </c>
      <c r="AF114" s="21">
        <f t="shared" si="28"/>
        <v>0</v>
      </c>
      <c r="AG114" s="21">
        <f t="shared" si="28"/>
        <v>0</v>
      </c>
      <c r="AH114" s="21">
        <f t="shared" si="28"/>
        <v>0</v>
      </c>
      <c r="AI114" s="21">
        <f t="shared" si="28"/>
        <v>0</v>
      </c>
      <c r="AJ114" s="21">
        <f t="shared" si="28"/>
        <v>0</v>
      </c>
      <c r="AK114" s="21">
        <f t="shared" si="28"/>
        <v>0</v>
      </c>
      <c r="AL114" s="21">
        <f t="shared" si="28"/>
        <v>0</v>
      </c>
      <c r="AM114" s="21">
        <f t="shared" si="28"/>
        <v>0</v>
      </c>
      <c r="AN114" s="21">
        <f t="shared" si="28"/>
        <v>0</v>
      </c>
      <c r="AO114" s="21">
        <f t="shared" si="28"/>
        <v>0</v>
      </c>
      <c r="AP114" s="21">
        <f t="shared" si="28"/>
        <v>0</v>
      </c>
      <c r="AQ114" s="21">
        <f t="shared" si="28"/>
        <v>0</v>
      </c>
      <c r="AR114" s="20">
        <f t="shared" si="26"/>
        <v>0</v>
      </c>
      <c r="AS114" s="21">
        <f t="shared" si="26"/>
        <v>0</v>
      </c>
      <c r="AT114" s="21">
        <f t="shared" si="26"/>
        <v>0</v>
      </c>
      <c r="AU114" s="21">
        <f t="shared" si="26"/>
        <v>0</v>
      </c>
      <c r="AV114" s="21">
        <f t="shared" si="29"/>
        <v>0</v>
      </c>
      <c r="AW114" s="28">
        <f t="shared" si="29"/>
        <v>0</v>
      </c>
      <c r="AX114" s="21">
        <f t="shared" si="29"/>
        <v>0</v>
      </c>
      <c r="AY114" s="21">
        <f t="shared" si="29"/>
        <v>0</v>
      </c>
      <c r="AZ114" s="28">
        <f t="shared" si="29"/>
        <v>0</v>
      </c>
      <c r="BA114" s="28">
        <f t="shared" si="29"/>
        <v>0</v>
      </c>
      <c r="BB114" s="16">
        <f t="shared" si="29"/>
        <v>0</v>
      </c>
      <c r="BC114" s="28">
        <f t="shared" si="29"/>
        <v>0</v>
      </c>
      <c r="BD114" s="28">
        <f t="shared" si="29"/>
        <v>0</v>
      </c>
      <c r="BE114" s="26">
        <f t="shared" si="29"/>
        <v>0</v>
      </c>
    </row>
    <row r="115" spans="1:57" ht="15">
      <c r="A115" s="77" t="s">
        <v>12</v>
      </c>
      <c r="B115" s="20">
        <f t="shared" si="28"/>
        <v>0</v>
      </c>
      <c r="C115" s="21">
        <f t="shared" si="28"/>
        <v>0</v>
      </c>
      <c r="D115" s="21">
        <f t="shared" si="28"/>
        <v>0</v>
      </c>
      <c r="E115" s="21">
        <f t="shared" si="28"/>
        <v>0</v>
      </c>
      <c r="F115" s="16">
        <f t="shared" si="28"/>
        <v>0</v>
      </c>
      <c r="G115" s="28">
        <f t="shared" si="28"/>
        <v>0</v>
      </c>
      <c r="H115" s="21">
        <f t="shared" si="28"/>
        <v>0</v>
      </c>
      <c r="I115" s="21">
        <f t="shared" si="28"/>
        <v>0</v>
      </c>
      <c r="J115" s="21">
        <f t="shared" si="28"/>
        <v>0</v>
      </c>
      <c r="K115" s="21">
        <f t="shared" si="28"/>
        <v>0</v>
      </c>
      <c r="L115" s="21">
        <f t="shared" si="28"/>
        <v>0</v>
      </c>
      <c r="M115" s="21">
        <f t="shared" si="28"/>
        <v>0</v>
      </c>
      <c r="N115" s="21">
        <f t="shared" si="28"/>
        <v>0</v>
      </c>
      <c r="O115" s="26">
        <f t="shared" si="28"/>
        <v>0</v>
      </c>
      <c r="P115" s="20">
        <f t="shared" si="28"/>
        <v>0</v>
      </c>
      <c r="Q115" s="21">
        <f t="shared" si="28"/>
        <v>0</v>
      </c>
      <c r="R115" s="21">
        <f t="shared" si="28"/>
        <v>0</v>
      </c>
      <c r="S115" s="21">
        <f t="shared" si="28"/>
        <v>0</v>
      </c>
      <c r="T115" s="21">
        <f t="shared" si="28"/>
        <v>0</v>
      </c>
      <c r="U115" s="21">
        <f t="shared" si="28"/>
        <v>0</v>
      </c>
      <c r="V115" s="21">
        <f t="shared" si="28"/>
        <v>0</v>
      </c>
      <c r="W115" s="21">
        <f t="shared" si="28"/>
        <v>0</v>
      </c>
      <c r="X115" s="21">
        <f t="shared" si="28"/>
        <v>0</v>
      </c>
      <c r="Y115" s="21">
        <f t="shared" si="28"/>
        <v>0</v>
      </c>
      <c r="Z115" s="21">
        <f t="shared" si="28"/>
        <v>0</v>
      </c>
      <c r="AA115" s="21">
        <f t="shared" si="28"/>
        <v>0</v>
      </c>
      <c r="AB115" s="21">
        <f t="shared" si="28"/>
        <v>0</v>
      </c>
      <c r="AC115" s="21">
        <f t="shared" si="28"/>
        <v>0</v>
      </c>
      <c r="AD115" s="20">
        <f t="shared" si="28"/>
        <v>0</v>
      </c>
      <c r="AE115" s="21">
        <f t="shared" si="28"/>
        <v>0</v>
      </c>
      <c r="AF115" s="21">
        <f t="shared" si="28"/>
        <v>0</v>
      </c>
      <c r="AG115" s="21">
        <f t="shared" si="28"/>
        <v>0</v>
      </c>
      <c r="AH115" s="21">
        <f t="shared" si="28"/>
        <v>0</v>
      </c>
      <c r="AI115" s="21">
        <f t="shared" si="28"/>
        <v>0</v>
      </c>
      <c r="AJ115" s="21">
        <f t="shared" si="28"/>
        <v>0</v>
      </c>
      <c r="AK115" s="21">
        <f t="shared" si="28"/>
        <v>0</v>
      </c>
      <c r="AL115" s="21">
        <f t="shared" si="28"/>
        <v>0</v>
      </c>
      <c r="AM115" s="21">
        <f t="shared" si="28"/>
        <v>0</v>
      </c>
      <c r="AN115" s="21">
        <f t="shared" si="28"/>
        <v>0</v>
      </c>
      <c r="AO115" s="21">
        <f t="shared" si="28"/>
        <v>0</v>
      </c>
      <c r="AP115" s="21">
        <f t="shared" si="28"/>
        <v>0</v>
      </c>
      <c r="AQ115" s="21">
        <f t="shared" si="28"/>
        <v>0</v>
      </c>
      <c r="AR115" s="20">
        <f t="shared" si="26"/>
        <v>0</v>
      </c>
      <c r="AS115" s="21">
        <f t="shared" si="26"/>
        <v>0</v>
      </c>
      <c r="AT115" s="21">
        <f t="shared" si="26"/>
        <v>0</v>
      </c>
      <c r="AU115" s="21">
        <f t="shared" si="26"/>
        <v>0</v>
      </c>
      <c r="AV115" s="21">
        <f t="shared" si="29"/>
        <v>0</v>
      </c>
      <c r="AW115" s="28">
        <f t="shared" si="29"/>
        <v>0</v>
      </c>
      <c r="AX115" s="21">
        <f t="shared" si="29"/>
        <v>0</v>
      </c>
      <c r="AY115" s="21">
        <f t="shared" si="29"/>
        <v>0</v>
      </c>
      <c r="AZ115" s="28">
        <f t="shared" si="29"/>
        <v>0</v>
      </c>
      <c r="BA115" s="28">
        <f t="shared" si="29"/>
        <v>0</v>
      </c>
      <c r="BB115" s="16">
        <f t="shared" si="29"/>
        <v>0</v>
      </c>
      <c r="BC115" s="28">
        <f t="shared" si="29"/>
        <v>0</v>
      </c>
      <c r="BD115" s="28">
        <f t="shared" si="29"/>
        <v>0</v>
      </c>
      <c r="BE115" s="26">
        <f t="shared" si="29"/>
        <v>0</v>
      </c>
    </row>
    <row r="116" spans="1:57" ht="15">
      <c r="A116" s="77" t="s">
        <v>13</v>
      </c>
      <c r="B116" s="20">
        <f t="shared" si="28"/>
        <v>0</v>
      </c>
      <c r="C116" s="21">
        <f t="shared" si="28"/>
        <v>0</v>
      </c>
      <c r="D116" s="21">
        <f t="shared" si="28"/>
        <v>0</v>
      </c>
      <c r="E116" s="21">
        <f t="shared" si="28"/>
        <v>0</v>
      </c>
      <c r="F116" s="16">
        <f t="shared" si="28"/>
        <v>0</v>
      </c>
      <c r="G116" s="28">
        <f t="shared" si="28"/>
        <v>0</v>
      </c>
      <c r="H116" s="21">
        <f t="shared" si="28"/>
        <v>0</v>
      </c>
      <c r="I116" s="21">
        <f t="shared" si="28"/>
        <v>0</v>
      </c>
      <c r="J116" s="21">
        <f t="shared" si="28"/>
        <v>0</v>
      </c>
      <c r="K116" s="21">
        <f t="shared" si="28"/>
        <v>0</v>
      </c>
      <c r="L116" s="21">
        <f t="shared" si="28"/>
        <v>0</v>
      </c>
      <c r="M116" s="21">
        <f t="shared" si="28"/>
        <v>0</v>
      </c>
      <c r="N116" s="21">
        <f t="shared" si="28"/>
        <v>0</v>
      </c>
      <c r="O116" s="26">
        <f t="shared" si="28"/>
        <v>0</v>
      </c>
      <c r="P116" s="20">
        <f t="shared" si="28"/>
        <v>0</v>
      </c>
      <c r="Q116" s="21">
        <f t="shared" si="28"/>
        <v>0</v>
      </c>
      <c r="R116" s="21">
        <f t="shared" si="28"/>
        <v>0</v>
      </c>
      <c r="S116" s="21">
        <f t="shared" si="28"/>
        <v>0</v>
      </c>
      <c r="T116" s="21">
        <f t="shared" si="28"/>
        <v>0</v>
      </c>
      <c r="U116" s="21">
        <f t="shared" si="28"/>
        <v>0</v>
      </c>
      <c r="V116" s="21">
        <f t="shared" si="28"/>
        <v>0</v>
      </c>
      <c r="W116" s="21">
        <f t="shared" si="28"/>
        <v>0</v>
      </c>
      <c r="X116" s="21">
        <f t="shared" si="28"/>
        <v>0</v>
      </c>
      <c r="Y116" s="21">
        <f t="shared" si="28"/>
        <v>0</v>
      </c>
      <c r="Z116" s="21">
        <f t="shared" si="28"/>
        <v>0</v>
      </c>
      <c r="AA116" s="21">
        <f t="shared" si="28"/>
        <v>0</v>
      </c>
      <c r="AB116" s="21">
        <f t="shared" si="28"/>
        <v>0</v>
      </c>
      <c r="AC116" s="21">
        <f t="shared" si="28"/>
        <v>0</v>
      </c>
      <c r="AD116" s="20">
        <f t="shared" si="28"/>
        <v>0</v>
      </c>
      <c r="AE116" s="21">
        <f t="shared" si="28"/>
        <v>0</v>
      </c>
      <c r="AF116" s="21">
        <f t="shared" si="28"/>
        <v>0</v>
      </c>
      <c r="AG116" s="21">
        <f t="shared" si="28"/>
        <v>0</v>
      </c>
      <c r="AH116" s="21">
        <f t="shared" si="28"/>
        <v>0</v>
      </c>
      <c r="AI116" s="21">
        <f t="shared" si="28"/>
        <v>0</v>
      </c>
      <c r="AJ116" s="21">
        <f t="shared" si="28"/>
        <v>0</v>
      </c>
      <c r="AK116" s="21">
        <f t="shared" si="28"/>
        <v>0</v>
      </c>
      <c r="AL116" s="21">
        <f t="shared" si="28"/>
        <v>0</v>
      </c>
      <c r="AM116" s="21">
        <f t="shared" si="28"/>
        <v>0</v>
      </c>
      <c r="AN116" s="21">
        <f t="shared" si="28"/>
        <v>0</v>
      </c>
      <c r="AO116" s="21">
        <f t="shared" si="28"/>
        <v>0</v>
      </c>
      <c r="AP116" s="21">
        <f t="shared" si="28"/>
        <v>0</v>
      </c>
      <c r="AQ116" s="21">
        <f t="shared" si="28"/>
        <v>0</v>
      </c>
      <c r="AR116" s="20">
        <f t="shared" si="26"/>
        <v>0</v>
      </c>
      <c r="AS116" s="21">
        <f t="shared" si="26"/>
        <v>0</v>
      </c>
      <c r="AT116" s="21">
        <f t="shared" si="26"/>
        <v>0</v>
      </c>
      <c r="AU116" s="21">
        <f t="shared" si="26"/>
        <v>0</v>
      </c>
      <c r="AV116" s="21">
        <f t="shared" si="29"/>
        <v>0</v>
      </c>
      <c r="AW116" s="28">
        <f t="shared" si="29"/>
        <v>0</v>
      </c>
      <c r="AX116" s="21">
        <f t="shared" si="29"/>
        <v>0</v>
      </c>
      <c r="AY116" s="21">
        <f t="shared" si="29"/>
        <v>0</v>
      </c>
      <c r="AZ116" s="28">
        <f t="shared" si="29"/>
        <v>0</v>
      </c>
      <c r="BA116" s="28">
        <f t="shared" si="29"/>
        <v>0</v>
      </c>
      <c r="BB116" s="16">
        <f t="shared" si="29"/>
        <v>0</v>
      </c>
      <c r="BC116" s="28">
        <f t="shared" si="29"/>
        <v>0</v>
      </c>
      <c r="BD116" s="28">
        <f t="shared" si="29"/>
        <v>0</v>
      </c>
      <c r="BE116" s="26">
        <f t="shared" si="29"/>
        <v>0</v>
      </c>
    </row>
    <row r="117" spans="1:57" ht="15">
      <c r="A117" s="77" t="s">
        <v>14</v>
      </c>
      <c r="B117" s="20">
        <f t="shared" si="28"/>
        <v>0</v>
      </c>
      <c r="C117" s="21">
        <f t="shared" si="28"/>
        <v>0</v>
      </c>
      <c r="D117" s="21">
        <f t="shared" si="28"/>
        <v>0</v>
      </c>
      <c r="E117" s="21">
        <f aca="true" t="shared" si="30" ref="E117:AQ121">+E116+E34</f>
        <v>0</v>
      </c>
      <c r="F117" s="16">
        <f t="shared" si="30"/>
        <v>0</v>
      </c>
      <c r="G117" s="28">
        <f t="shared" si="30"/>
        <v>0</v>
      </c>
      <c r="H117" s="21">
        <f t="shared" si="30"/>
        <v>0</v>
      </c>
      <c r="I117" s="21">
        <f t="shared" si="30"/>
        <v>0</v>
      </c>
      <c r="J117" s="21">
        <f t="shared" si="30"/>
        <v>0</v>
      </c>
      <c r="K117" s="21">
        <f t="shared" si="30"/>
        <v>0</v>
      </c>
      <c r="L117" s="21">
        <f t="shared" si="30"/>
        <v>0</v>
      </c>
      <c r="M117" s="21">
        <f t="shared" si="30"/>
        <v>0</v>
      </c>
      <c r="N117" s="21">
        <f t="shared" si="30"/>
        <v>0</v>
      </c>
      <c r="O117" s="26">
        <f t="shared" si="30"/>
        <v>0</v>
      </c>
      <c r="P117" s="20">
        <f t="shared" si="30"/>
        <v>0</v>
      </c>
      <c r="Q117" s="21">
        <f t="shared" si="30"/>
        <v>0</v>
      </c>
      <c r="R117" s="21">
        <f t="shared" si="30"/>
        <v>0</v>
      </c>
      <c r="S117" s="21">
        <f t="shared" si="30"/>
        <v>0</v>
      </c>
      <c r="T117" s="21">
        <f t="shared" si="30"/>
        <v>0</v>
      </c>
      <c r="U117" s="21">
        <f t="shared" si="30"/>
        <v>0</v>
      </c>
      <c r="V117" s="21">
        <f t="shared" si="30"/>
        <v>0</v>
      </c>
      <c r="W117" s="21">
        <f t="shared" si="30"/>
        <v>0</v>
      </c>
      <c r="X117" s="21">
        <f t="shared" si="30"/>
        <v>0</v>
      </c>
      <c r="Y117" s="21">
        <f t="shared" si="30"/>
        <v>0</v>
      </c>
      <c r="Z117" s="21">
        <f t="shared" si="30"/>
        <v>0</v>
      </c>
      <c r="AA117" s="21">
        <f t="shared" si="30"/>
        <v>0</v>
      </c>
      <c r="AB117" s="21">
        <f t="shared" si="30"/>
        <v>0</v>
      </c>
      <c r="AC117" s="21">
        <f t="shared" si="30"/>
        <v>0</v>
      </c>
      <c r="AD117" s="20">
        <f t="shared" si="30"/>
        <v>0</v>
      </c>
      <c r="AE117" s="21">
        <f t="shared" si="30"/>
        <v>0</v>
      </c>
      <c r="AF117" s="21">
        <f t="shared" si="30"/>
        <v>0</v>
      </c>
      <c r="AG117" s="21">
        <f t="shared" si="30"/>
        <v>0</v>
      </c>
      <c r="AH117" s="21">
        <f t="shared" si="30"/>
        <v>0</v>
      </c>
      <c r="AI117" s="21">
        <f t="shared" si="30"/>
        <v>0</v>
      </c>
      <c r="AJ117" s="21">
        <f t="shared" si="30"/>
        <v>0</v>
      </c>
      <c r="AK117" s="21">
        <f t="shared" si="30"/>
        <v>0</v>
      </c>
      <c r="AL117" s="21">
        <f t="shared" si="30"/>
        <v>0</v>
      </c>
      <c r="AM117" s="21">
        <f t="shared" si="30"/>
        <v>0</v>
      </c>
      <c r="AN117" s="21">
        <f t="shared" si="30"/>
        <v>0</v>
      </c>
      <c r="AO117" s="21">
        <f t="shared" si="30"/>
        <v>0</v>
      </c>
      <c r="AP117" s="21">
        <f t="shared" si="30"/>
        <v>0</v>
      </c>
      <c r="AQ117" s="21">
        <f t="shared" si="30"/>
        <v>0</v>
      </c>
      <c r="AR117" s="20">
        <f t="shared" si="26"/>
        <v>0</v>
      </c>
      <c r="AS117" s="21">
        <f t="shared" si="26"/>
        <v>0</v>
      </c>
      <c r="AT117" s="21">
        <f t="shared" si="26"/>
        <v>0</v>
      </c>
      <c r="AU117" s="21">
        <f t="shared" si="26"/>
        <v>0</v>
      </c>
      <c r="AV117" s="21">
        <f t="shared" si="29"/>
        <v>0</v>
      </c>
      <c r="AW117" s="28">
        <f t="shared" si="29"/>
        <v>0</v>
      </c>
      <c r="AX117" s="21">
        <f t="shared" si="29"/>
        <v>0</v>
      </c>
      <c r="AY117" s="21">
        <f t="shared" si="29"/>
        <v>0</v>
      </c>
      <c r="AZ117" s="28">
        <f t="shared" si="29"/>
        <v>0</v>
      </c>
      <c r="BA117" s="28">
        <f t="shared" si="29"/>
        <v>0</v>
      </c>
      <c r="BB117" s="16">
        <f t="shared" si="29"/>
        <v>0</v>
      </c>
      <c r="BC117" s="28">
        <f t="shared" si="29"/>
        <v>0</v>
      </c>
      <c r="BD117" s="28">
        <f t="shared" si="29"/>
        <v>0</v>
      </c>
      <c r="BE117" s="26">
        <f t="shared" si="29"/>
        <v>0</v>
      </c>
    </row>
    <row r="118" spans="1:57" ht="15">
      <c r="A118" s="77" t="s">
        <v>15</v>
      </c>
      <c r="B118" s="20">
        <f aca="true" t="shared" si="31" ref="B118:D121">+B117+B35</f>
        <v>0</v>
      </c>
      <c r="C118" s="21">
        <f t="shared" si="31"/>
        <v>0</v>
      </c>
      <c r="D118" s="21">
        <f t="shared" si="31"/>
        <v>0</v>
      </c>
      <c r="E118" s="21">
        <f t="shared" si="30"/>
        <v>0</v>
      </c>
      <c r="F118" s="16">
        <f t="shared" si="30"/>
        <v>0</v>
      </c>
      <c r="G118" s="28">
        <f t="shared" si="30"/>
        <v>0</v>
      </c>
      <c r="H118" s="21">
        <f t="shared" si="30"/>
        <v>0</v>
      </c>
      <c r="I118" s="21">
        <f t="shared" si="30"/>
        <v>0</v>
      </c>
      <c r="J118" s="21">
        <f t="shared" si="30"/>
        <v>0</v>
      </c>
      <c r="K118" s="21">
        <f t="shared" si="30"/>
        <v>0</v>
      </c>
      <c r="L118" s="21">
        <f t="shared" si="30"/>
        <v>0</v>
      </c>
      <c r="M118" s="21">
        <f t="shared" si="30"/>
        <v>0</v>
      </c>
      <c r="N118" s="21">
        <f t="shared" si="30"/>
        <v>0</v>
      </c>
      <c r="O118" s="26">
        <f t="shared" si="30"/>
        <v>0</v>
      </c>
      <c r="P118" s="20">
        <f t="shared" si="30"/>
        <v>0</v>
      </c>
      <c r="Q118" s="21">
        <f t="shared" si="30"/>
        <v>0</v>
      </c>
      <c r="R118" s="21">
        <f t="shared" si="30"/>
        <v>0</v>
      </c>
      <c r="S118" s="21">
        <f t="shared" si="30"/>
        <v>0</v>
      </c>
      <c r="T118" s="21">
        <f t="shared" si="30"/>
        <v>0</v>
      </c>
      <c r="U118" s="21">
        <f t="shared" si="30"/>
        <v>0</v>
      </c>
      <c r="V118" s="21">
        <f t="shared" si="30"/>
        <v>0</v>
      </c>
      <c r="W118" s="21">
        <f t="shared" si="30"/>
        <v>0</v>
      </c>
      <c r="X118" s="21">
        <f t="shared" si="30"/>
        <v>0</v>
      </c>
      <c r="Y118" s="21">
        <f t="shared" si="30"/>
        <v>0</v>
      </c>
      <c r="Z118" s="21">
        <f t="shared" si="30"/>
        <v>0</v>
      </c>
      <c r="AA118" s="21">
        <f t="shared" si="30"/>
        <v>0</v>
      </c>
      <c r="AB118" s="21">
        <f t="shared" si="30"/>
        <v>0</v>
      </c>
      <c r="AC118" s="21">
        <f t="shared" si="30"/>
        <v>0</v>
      </c>
      <c r="AD118" s="20">
        <f t="shared" si="30"/>
        <v>0</v>
      </c>
      <c r="AE118" s="21">
        <f t="shared" si="30"/>
        <v>0</v>
      </c>
      <c r="AF118" s="21">
        <f t="shared" si="30"/>
        <v>0</v>
      </c>
      <c r="AG118" s="21">
        <f t="shared" si="30"/>
        <v>0</v>
      </c>
      <c r="AH118" s="21">
        <f t="shared" si="30"/>
        <v>0</v>
      </c>
      <c r="AI118" s="21">
        <f t="shared" si="30"/>
        <v>0</v>
      </c>
      <c r="AJ118" s="21">
        <f t="shared" si="30"/>
        <v>0</v>
      </c>
      <c r="AK118" s="21">
        <f t="shared" si="30"/>
        <v>0</v>
      </c>
      <c r="AL118" s="21">
        <f t="shared" si="30"/>
        <v>0</v>
      </c>
      <c r="AM118" s="21">
        <f t="shared" si="30"/>
        <v>0</v>
      </c>
      <c r="AN118" s="21">
        <f t="shared" si="30"/>
        <v>0</v>
      </c>
      <c r="AO118" s="21">
        <f t="shared" si="30"/>
        <v>0</v>
      </c>
      <c r="AP118" s="21">
        <f t="shared" si="30"/>
        <v>0</v>
      </c>
      <c r="AQ118" s="21">
        <f t="shared" si="30"/>
        <v>0</v>
      </c>
      <c r="AR118" s="20">
        <f t="shared" si="26"/>
        <v>0</v>
      </c>
      <c r="AS118" s="21">
        <f t="shared" si="26"/>
        <v>0</v>
      </c>
      <c r="AT118" s="21">
        <f t="shared" si="26"/>
        <v>0</v>
      </c>
      <c r="AU118" s="21">
        <f t="shared" si="26"/>
        <v>0</v>
      </c>
      <c r="AV118" s="21">
        <f t="shared" si="29"/>
        <v>0</v>
      </c>
      <c r="AW118" s="28">
        <f t="shared" si="29"/>
        <v>0</v>
      </c>
      <c r="AX118" s="21">
        <f t="shared" si="29"/>
        <v>0</v>
      </c>
      <c r="AY118" s="21">
        <f t="shared" si="29"/>
        <v>0</v>
      </c>
      <c r="AZ118" s="28">
        <f t="shared" si="29"/>
        <v>0</v>
      </c>
      <c r="BA118" s="28">
        <f t="shared" si="29"/>
        <v>0</v>
      </c>
      <c r="BB118" s="16">
        <f t="shared" si="29"/>
        <v>0</v>
      </c>
      <c r="BC118" s="28">
        <f t="shared" si="29"/>
        <v>0</v>
      </c>
      <c r="BD118" s="28">
        <f t="shared" si="29"/>
        <v>0</v>
      </c>
      <c r="BE118" s="26">
        <f t="shared" si="29"/>
        <v>0</v>
      </c>
    </row>
    <row r="119" spans="1:57" ht="15">
      <c r="A119" s="77" t="s">
        <v>16</v>
      </c>
      <c r="B119" s="20">
        <f t="shared" si="31"/>
        <v>0</v>
      </c>
      <c r="C119" s="21">
        <f t="shared" si="31"/>
        <v>0</v>
      </c>
      <c r="D119" s="21">
        <f t="shared" si="31"/>
        <v>0</v>
      </c>
      <c r="E119" s="21">
        <f t="shared" si="30"/>
        <v>0</v>
      </c>
      <c r="F119" s="16">
        <f t="shared" si="30"/>
        <v>0</v>
      </c>
      <c r="G119" s="28">
        <f t="shared" si="30"/>
        <v>0</v>
      </c>
      <c r="H119" s="21">
        <f t="shared" si="30"/>
        <v>0</v>
      </c>
      <c r="I119" s="21">
        <f t="shared" si="30"/>
        <v>0</v>
      </c>
      <c r="J119" s="21">
        <f t="shared" si="30"/>
        <v>0</v>
      </c>
      <c r="K119" s="21">
        <f t="shared" si="30"/>
        <v>0</v>
      </c>
      <c r="L119" s="21">
        <f t="shared" si="30"/>
        <v>0</v>
      </c>
      <c r="M119" s="21">
        <f t="shared" si="30"/>
        <v>0</v>
      </c>
      <c r="N119" s="21">
        <f t="shared" si="30"/>
        <v>0</v>
      </c>
      <c r="O119" s="26">
        <f t="shared" si="30"/>
        <v>0</v>
      </c>
      <c r="P119" s="20">
        <f t="shared" si="30"/>
        <v>0</v>
      </c>
      <c r="Q119" s="21">
        <f t="shared" si="30"/>
        <v>0</v>
      </c>
      <c r="R119" s="21">
        <f t="shared" si="30"/>
        <v>0</v>
      </c>
      <c r="S119" s="21">
        <f t="shared" si="30"/>
        <v>0</v>
      </c>
      <c r="T119" s="21">
        <f t="shared" si="30"/>
        <v>0</v>
      </c>
      <c r="U119" s="21">
        <f t="shared" si="30"/>
        <v>0</v>
      </c>
      <c r="V119" s="21">
        <f t="shared" si="30"/>
        <v>0</v>
      </c>
      <c r="W119" s="21">
        <f t="shared" si="30"/>
        <v>0</v>
      </c>
      <c r="X119" s="21">
        <f t="shared" si="30"/>
        <v>0</v>
      </c>
      <c r="Y119" s="21">
        <f t="shared" si="30"/>
        <v>0</v>
      </c>
      <c r="Z119" s="21">
        <f t="shared" si="30"/>
        <v>0</v>
      </c>
      <c r="AA119" s="21">
        <f t="shared" si="30"/>
        <v>0</v>
      </c>
      <c r="AB119" s="21">
        <f t="shared" si="30"/>
        <v>0</v>
      </c>
      <c r="AC119" s="21">
        <f t="shared" si="30"/>
        <v>0</v>
      </c>
      <c r="AD119" s="20">
        <f t="shared" si="30"/>
        <v>0</v>
      </c>
      <c r="AE119" s="21">
        <f t="shared" si="30"/>
        <v>0</v>
      </c>
      <c r="AF119" s="21">
        <f t="shared" si="30"/>
        <v>0</v>
      </c>
      <c r="AG119" s="21">
        <f t="shared" si="30"/>
        <v>0</v>
      </c>
      <c r="AH119" s="21">
        <f t="shared" si="30"/>
        <v>0</v>
      </c>
      <c r="AI119" s="21">
        <f t="shared" si="30"/>
        <v>0</v>
      </c>
      <c r="AJ119" s="21">
        <f t="shared" si="30"/>
        <v>0</v>
      </c>
      <c r="AK119" s="21">
        <f t="shared" si="30"/>
        <v>0</v>
      </c>
      <c r="AL119" s="21">
        <f t="shared" si="30"/>
        <v>0</v>
      </c>
      <c r="AM119" s="21">
        <f t="shared" si="30"/>
        <v>0</v>
      </c>
      <c r="AN119" s="21">
        <f t="shared" si="30"/>
        <v>0</v>
      </c>
      <c r="AO119" s="21">
        <f t="shared" si="30"/>
        <v>0</v>
      </c>
      <c r="AP119" s="21">
        <f t="shared" si="30"/>
        <v>0</v>
      </c>
      <c r="AQ119" s="21">
        <f t="shared" si="30"/>
        <v>0</v>
      </c>
      <c r="AR119" s="20">
        <f t="shared" si="26"/>
        <v>0</v>
      </c>
      <c r="AS119" s="21">
        <f t="shared" si="26"/>
        <v>0</v>
      </c>
      <c r="AT119" s="21">
        <f t="shared" si="26"/>
        <v>0</v>
      </c>
      <c r="AU119" s="21">
        <f t="shared" si="26"/>
        <v>0</v>
      </c>
      <c r="AV119" s="21">
        <f t="shared" si="29"/>
        <v>0</v>
      </c>
      <c r="AW119" s="28">
        <f t="shared" si="29"/>
        <v>0</v>
      </c>
      <c r="AX119" s="21">
        <f t="shared" si="29"/>
        <v>0</v>
      </c>
      <c r="AY119" s="21">
        <f t="shared" si="29"/>
        <v>0</v>
      </c>
      <c r="AZ119" s="28">
        <f t="shared" si="29"/>
        <v>0</v>
      </c>
      <c r="BA119" s="28">
        <f t="shared" si="29"/>
        <v>0</v>
      </c>
      <c r="BB119" s="16">
        <f t="shared" si="29"/>
        <v>0</v>
      </c>
      <c r="BC119" s="28">
        <f t="shared" si="29"/>
        <v>0</v>
      </c>
      <c r="BD119" s="28">
        <f t="shared" si="29"/>
        <v>0</v>
      </c>
      <c r="BE119" s="26">
        <f t="shared" si="29"/>
        <v>0</v>
      </c>
    </row>
    <row r="120" spans="1:57" ht="15">
      <c r="A120" s="77" t="s">
        <v>17</v>
      </c>
      <c r="B120" s="20">
        <f t="shared" si="31"/>
        <v>0</v>
      </c>
      <c r="C120" s="21">
        <f t="shared" si="31"/>
        <v>0</v>
      </c>
      <c r="D120" s="21">
        <f t="shared" si="31"/>
        <v>0</v>
      </c>
      <c r="E120" s="21">
        <f t="shared" si="30"/>
        <v>0</v>
      </c>
      <c r="F120" s="16">
        <f t="shared" si="30"/>
        <v>0</v>
      </c>
      <c r="G120" s="28">
        <f t="shared" si="30"/>
        <v>0</v>
      </c>
      <c r="H120" s="21">
        <f t="shared" si="30"/>
        <v>0</v>
      </c>
      <c r="I120" s="21">
        <f t="shared" si="30"/>
        <v>0</v>
      </c>
      <c r="J120" s="21">
        <f t="shared" si="30"/>
        <v>0</v>
      </c>
      <c r="K120" s="21">
        <f t="shared" si="30"/>
        <v>0</v>
      </c>
      <c r="L120" s="21">
        <f t="shared" si="30"/>
        <v>0</v>
      </c>
      <c r="M120" s="21">
        <f t="shared" si="30"/>
        <v>0</v>
      </c>
      <c r="N120" s="21">
        <f t="shared" si="30"/>
        <v>0</v>
      </c>
      <c r="O120" s="26">
        <f t="shared" si="30"/>
        <v>0</v>
      </c>
      <c r="P120" s="20">
        <f t="shared" si="30"/>
        <v>0</v>
      </c>
      <c r="Q120" s="21">
        <f t="shared" si="30"/>
        <v>0</v>
      </c>
      <c r="R120" s="21">
        <f t="shared" si="30"/>
        <v>0</v>
      </c>
      <c r="S120" s="21">
        <f t="shared" si="30"/>
        <v>0</v>
      </c>
      <c r="T120" s="21">
        <f t="shared" si="30"/>
        <v>0</v>
      </c>
      <c r="U120" s="21">
        <f t="shared" si="30"/>
        <v>0</v>
      </c>
      <c r="V120" s="21">
        <f t="shared" si="30"/>
        <v>0</v>
      </c>
      <c r="W120" s="21">
        <f t="shared" si="30"/>
        <v>0</v>
      </c>
      <c r="X120" s="21">
        <f t="shared" si="30"/>
        <v>0</v>
      </c>
      <c r="Y120" s="21">
        <f t="shared" si="30"/>
        <v>0</v>
      </c>
      <c r="Z120" s="21">
        <f t="shared" si="30"/>
        <v>0</v>
      </c>
      <c r="AA120" s="21">
        <f t="shared" si="30"/>
        <v>0</v>
      </c>
      <c r="AB120" s="21">
        <f t="shared" si="30"/>
        <v>0</v>
      </c>
      <c r="AC120" s="21">
        <f t="shared" si="30"/>
        <v>0</v>
      </c>
      <c r="AD120" s="20">
        <f t="shared" si="30"/>
        <v>0</v>
      </c>
      <c r="AE120" s="21">
        <f t="shared" si="30"/>
        <v>0</v>
      </c>
      <c r="AF120" s="21">
        <f t="shared" si="30"/>
        <v>0</v>
      </c>
      <c r="AG120" s="21">
        <f t="shared" si="30"/>
        <v>0</v>
      </c>
      <c r="AH120" s="21">
        <f t="shared" si="30"/>
        <v>0</v>
      </c>
      <c r="AI120" s="21">
        <f t="shared" si="30"/>
        <v>0</v>
      </c>
      <c r="AJ120" s="21">
        <f t="shared" si="30"/>
        <v>0</v>
      </c>
      <c r="AK120" s="21">
        <f t="shared" si="30"/>
        <v>0</v>
      </c>
      <c r="AL120" s="21">
        <f t="shared" si="30"/>
        <v>0</v>
      </c>
      <c r="AM120" s="21">
        <f t="shared" si="30"/>
        <v>0</v>
      </c>
      <c r="AN120" s="21">
        <f t="shared" si="30"/>
        <v>0</v>
      </c>
      <c r="AO120" s="21">
        <f t="shared" si="30"/>
        <v>0</v>
      </c>
      <c r="AP120" s="21">
        <f t="shared" si="30"/>
        <v>0</v>
      </c>
      <c r="AQ120" s="21">
        <f t="shared" si="30"/>
        <v>0</v>
      </c>
      <c r="AR120" s="20">
        <f t="shared" si="26"/>
        <v>0</v>
      </c>
      <c r="AS120" s="21">
        <f t="shared" si="26"/>
        <v>0</v>
      </c>
      <c r="AT120" s="21">
        <f t="shared" si="26"/>
        <v>0</v>
      </c>
      <c r="AU120" s="21">
        <f t="shared" si="26"/>
        <v>0</v>
      </c>
      <c r="AV120" s="21">
        <f t="shared" si="29"/>
        <v>0</v>
      </c>
      <c r="AW120" s="28">
        <f t="shared" si="29"/>
        <v>0</v>
      </c>
      <c r="AX120" s="21">
        <f t="shared" si="29"/>
        <v>0</v>
      </c>
      <c r="AY120" s="21">
        <f t="shared" si="29"/>
        <v>0</v>
      </c>
      <c r="AZ120" s="28">
        <f t="shared" si="29"/>
        <v>0</v>
      </c>
      <c r="BA120" s="28">
        <f t="shared" si="29"/>
        <v>0</v>
      </c>
      <c r="BB120" s="16">
        <f t="shared" si="29"/>
        <v>0</v>
      </c>
      <c r="BC120" s="28">
        <f t="shared" si="29"/>
        <v>0</v>
      </c>
      <c r="BD120" s="28">
        <f t="shared" si="29"/>
        <v>0</v>
      </c>
      <c r="BE120" s="26">
        <f t="shared" si="29"/>
        <v>0</v>
      </c>
    </row>
    <row r="121" spans="1:57" ht="15.75" thickBot="1">
      <c r="A121" s="99" t="s">
        <v>18</v>
      </c>
      <c r="B121" s="43">
        <f t="shared" si="31"/>
        <v>0</v>
      </c>
      <c r="C121" s="44">
        <f t="shared" si="31"/>
        <v>0</v>
      </c>
      <c r="D121" s="44">
        <f t="shared" si="31"/>
        <v>0</v>
      </c>
      <c r="E121" s="44">
        <f t="shared" si="30"/>
        <v>0</v>
      </c>
      <c r="F121" s="45">
        <f t="shared" si="30"/>
        <v>0</v>
      </c>
      <c r="G121" s="46">
        <f t="shared" si="30"/>
        <v>0</v>
      </c>
      <c r="H121" s="44">
        <f t="shared" si="30"/>
        <v>0</v>
      </c>
      <c r="I121" s="44">
        <f t="shared" si="30"/>
        <v>0</v>
      </c>
      <c r="J121" s="44">
        <f t="shared" si="30"/>
        <v>0</v>
      </c>
      <c r="K121" s="44">
        <f t="shared" si="30"/>
        <v>0</v>
      </c>
      <c r="L121" s="44">
        <f t="shared" si="30"/>
        <v>0</v>
      </c>
      <c r="M121" s="44">
        <f t="shared" si="30"/>
        <v>0</v>
      </c>
      <c r="N121" s="44">
        <f t="shared" si="30"/>
        <v>0</v>
      </c>
      <c r="O121" s="47">
        <f t="shared" si="30"/>
        <v>0</v>
      </c>
      <c r="P121" s="43">
        <f t="shared" si="30"/>
        <v>0</v>
      </c>
      <c r="Q121" s="44">
        <f t="shared" si="30"/>
        <v>0</v>
      </c>
      <c r="R121" s="44">
        <f t="shared" si="30"/>
        <v>0</v>
      </c>
      <c r="S121" s="44">
        <f t="shared" si="30"/>
        <v>0</v>
      </c>
      <c r="T121" s="44">
        <f t="shared" si="30"/>
        <v>0</v>
      </c>
      <c r="U121" s="44">
        <f t="shared" si="30"/>
        <v>0</v>
      </c>
      <c r="V121" s="44">
        <f t="shared" si="30"/>
        <v>0</v>
      </c>
      <c r="W121" s="44">
        <f t="shared" si="30"/>
        <v>0</v>
      </c>
      <c r="X121" s="44">
        <f t="shared" si="30"/>
        <v>0</v>
      </c>
      <c r="Y121" s="44">
        <f t="shared" si="30"/>
        <v>0</v>
      </c>
      <c r="Z121" s="44">
        <f t="shared" si="30"/>
        <v>0</v>
      </c>
      <c r="AA121" s="44">
        <f t="shared" si="30"/>
        <v>0</v>
      </c>
      <c r="AB121" s="44">
        <f t="shared" si="30"/>
        <v>0</v>
      </c>
      <c r="AC121" s="44">
        <f t="shared" si="30"/>
        <v>0</v>
      </c>
      <c r="AD121" s="43">
        <f t="shared" si="30"/>
        <v>0</v>
      </c>
      <c r="AE121" s="44">
        <f t="shared" si="30"/>
        <v>0</v>
      </c>
      <c r="AF121" s="44">
        <f t="shared" si="30"/>
        <v>0</v>
      </c>
      <c r="AG121" s="44">
        <f t="shared" si="30"/>
        <v>0</v>
      </c>
      <c r="AH121" s="44">
        <f t="shared" si="30"/>
        <v>0</v>
      </c>
      <c r="AI121" s="44">
        <f t="shared" si="30"/>
        <v>0</v>
      </c>
      <c r="AJ121" s="44">
        <f t="shared" si="30"/>
        <v>0</v>
      </c>
      <c r="AK121" s="44">
        <f t="shared" si="30"/>
        <v>0</v>
      </c>
      <c r="AL121" s="44">
        <f t="shared" si="30"/>
        <v>0</v>
      </c>
      <c r="AM121" s="44">
        <f t="shared" si="30"/>
        <v>0</v>
      </c>
      <c r="AN121" s="44">
        <f t="shared" si="30"/>
        <v>0</v>
      </c>
      <c r="AO121" s="44">
        <f t="shared" si="30"/>
        <v>0</v>
      </c>
      <c r="AP121" s="47">
        <f t="shared" si="30"/>
        <v>0</v>
      </c>
      <c r="AQ121" s="44">
        <f t="shared" si="30"/>
        <v>0</v>
      </c>
      <c r="AR121" s="43">
        <f t="shared" si="26"/>
        <v>0</v>
      </c>
      <c r="AS121" s="44">
        <f t="shared" si="26"/>
        <v>0</v>
      </c>
      <c r="AT121" s="44">
        <f t="shared" si="26"/>
        <v>0</v>
      </c>
      <c r="AU121" s="44">
        <f t="shared" si="26"/>
        <v>0</v>
      </c>
      <c r="AV121" s="44">
        <f t="shared" si="29"/>
        <v>0</v>
      </c>
      <c r="AW121" s="46">
        <f t="shared" si="29"/>
        <v>0</v>
      </c>
      <c r="AX121" s="44">
        <f t="shared" si="29"/>
        <v>0</v>
      </c>
      <c r="AY121" s="44">
        <f t="shared" si="29"/>
        <v>0</v>
      </c>
      <c r="AZ121" s="46">
        <f t="shared" si="29"/>
        <v>0</v>
      </c>
      <c r="BA121" s="46">
        <f t="shared" si="29"/>
        <v>0</v>
      </c>
      <c r="BB121" s="45">
        <f t="shared" si="29"/>
        <v>0</v>
      </c>
      <c r="BC121" s="46">
        <f t="shared" si="29"/>
        <v>0</v>
      </c>
      <c r="BD121" s="46">
        <f t="shared" si="29"/>
        <v>0</v>
      </c>
      <c r="BE121" s="47">
        <f t="shared" si="29"/>
        <v>0</v>
      </c>
    </row>
    <row r="124" ht="15" thickBot="1"/>
    <row r="125" spans="1:44" ht="15">
      <c r="A125" s="53" t="s">
        <v>20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5"/>
      <c r="AN125" s="55"/>
      <c r="AO125" s="55"/>
      <c r="AP125" s="55"/>
      <c r="AQ125" s="66"/>
      <c r="AR125" s="128"/>
    </row>
    <row r="126" spans="1:44" ht="15.75" thickBot="1">
      <c r="A126" s="57" t="s">
        <v>32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9"/>
      <c r="AN126" s="59"/>
      <c r="AO126" s="59"/>
      <c r="AP126" s="59"/>
      <c r="AQ126" s="86"/>
      <c r="AR126" s="128"/>
    </row>
    <row r="127" spans="1:44" ht="15">
      <c r="A127" s="87"/>
      <c r="B127" s="62" t="s">
        <v>22</v>
      </c>
      <c r="C127" s="63"/>
      <c r="D127" s="63"/>
      <c r="E127" s="63"/>
      <c r="F127" s="63"/>
      <c r="G127" s="63"/>
      <c r="H127" s="63"/>
      <c r="I127" s="64"/>
      <c r="J127" s="64"/>
      <c r="K127" s="64"/>
      <c r="L127" s="64"/>
      <c r="M127" s="64"/>
      <c r="N127" s="64"/>
      <c r="O127" s="65"/>
      <c r="P127" s="62" t="s">
        <v>23</v>
      </c>
      <c r="Q127" s="63"/>
      <c r="R127" s="63"/>
      <c r="S127" s="63"/>
      <c r="T127" s="63"/>
      <c r="U127" s="63"/>
      <c r="V127" s="63"/>
      <c r="W127" s="64"/>
      <c r="X127" s="64"/>
      <c r="Y127" s="64"/>
      <c r="Z127" s="64"/>
      <c r="AA127" s="64"/>
      <c r="AB127" s="64"/>
      <c r="AC127" s="66"/>
      <c r="AD127" s="62" t="s">
        <v>24</v>
      </c>
      <c r="AE127" s="63"/>
      <c r="AF127" s="63"/>
      <c r="AG127" s="63"/>
      <c r="AH127" s="63"/>
      <c r="AI127" s="63"/>
      <c r="AJ127" s="63"/>
      <c r="AK127" s="55"/>
      <c r="AL127" s="55"/>
      <c r="AM127" s="64"/>
      <c r="AN127" s="64"/>
      <c r="AO127" s="64"/>
      <c r="AP127" s="64"/>
      <c r="AQ127" s="65"/>
      <c r="AR127" s="103"/>
    </row>
    <row r="128" spans="1:44" ht="15">
      <c r="A128" s="70" t="s">
        <v>6</v>
      </c>
      <c r="B128" s="70">
        <v>2004</v>
      </c>
      <c r="C128" s="71">
        <v>2005</v>
      </c>
      <c r="D128" s="71">
        <v>2006</v>
      </c>
      <c r="E128" s="71">
        <v>2007</v>
      </c>
      <c r="F128" s="71">
        <v>2008</v>
      </c>
      <c r="G128" s="71">
        <v>2009</v>
      </c>
      <c r="H128" s="72">
        <v>2010</v>
      </c>
      <c r="I128" s="72">
        <v>2011</v>
      </c>
      <c r="J128" s="72">
        <v>2012</v>
      </c>
      <c r="K128" s="72">
        <v>2013</v>
      </c>
      <c r="L128" s="72">
        <v>2014</v>
      </c>
      <c r="M128" s="72">
        <v>2015</v>
      </c>
      <c r="N128" s="72">
        <v>2016</v>
      </c>
      <c r="O128" s="98">
        <v>2017</v>
      </c>
      <c r="P128" s="70">
        <v>2004</v>
      </c>
      <c r="Q128" s="71">
        <v>2005</v>
      </c>
      <c r="R128" s="71">
        <v>2006</v>
      </c>
      <c r="S128" s="71">
        <v>2007</v>
      </c>
      <c r="T128" s="71">
        <v>2008</v>
      </c>
      <c r="U128" s="71">
        <v>2009</v>
      </c>
      <c r="V128" s="72">
        <v>2010</v>
      </c>
      <c r="W128" s="72">
        <v>2011</v>
      </c>
      <c r="X128" s="72">
        <v>2012</v>
      </c>
      <c r="Y128" s="72">
        <v>2013</v>
      </c>
      <c r="Z128" s="72">
        <v>2014</v>
      </c>
      <c r="AA128" s="72">
        <v>2015</v>
      </c>
      <c r="AB128" s="72">
        <v>2016</v>
      </c>
      <c r="AC128" s="74">
        <v>2017</v>
      </c>
      <c r="AD128" s="70">
        <v>2004</v>
      </c>
      <c r="AE128" s="71">
        <v>2005</v>
      </c>
      <c r="AF128" s="71">
        <v>2006</v>
      </c>
      <c r="AG128" s="71">
        <v>2007</v>
      </c>
      <c r="AH128" s="71">
        <v>2008</v>
      </c>
      <c r="AI128" s="71">
        <v>2009</v>
      </c>
      <c r="AJ128" s="72">
        <v>2010</v>
      </c>
      <c r="AK128" s="76">
        <v>2011</v>
      </c>
      <c r="AL128" s="75">
        <v>2012</v>
      </c>
      <c r="AM128" s="76">
        <v>2013</v>
      </c>
      <c r="AN128" s="75">
        <v>2014</v>
      </c>
      <c r="AO128" s="76">
        <v>2015</v>
      </c>
      <c r="AP128" s="76">
        <v>2016</v>
      </c>
      <c r="AQ128" s="74">
        <v>2017</v>
      </c>
      <c r="AR128" s="90"/>
    </row>
    <row r="129" spans="1:43" ht="15">
      <c r="A129" s="91" t="s">
        <v>7</v>
      </c>
      <c r="B129" s="20">
        <f aca="true" t="shared" si="32" ref="B129:AG129">+B47</f>
        <v>767</v>
      </c>
      <c r="C129" s="21">
        <f t="shared" si="32"/>
        <v>743</v>
      </c>
      <c r="D129" s="21">
        <f t="shared" si="32"/>
        <v>860</v>
      </c>
      <c r="E129" s="21">
        <f t="shared" si="32"/>
        <v>618</v>
      </c>
      <c r="F129" s="16">
        <f t="shared" si="32"/>
        <v>967</v>
      </c>
      <c r="G129" s="22">
        <f t="shared" si="32"/>
        <v>1563</v>
      </c>
      <c r="H129" s="23">
        <f t="shared" si="32"/>
        <v>585</v>
      </c>
      <c r="I129" s="23">
        <f t="shared" si="32"/>
        <v>428</v>
      </c>
      <c r="J129" s="23">
        <f t="shared" si="32"/>
        <v>961</v>
      </c>
      <c r="K129" s="23">
        <f t="shared" si="32"/>
        <v>912</v>
      </c>
      <c r="L129" s="23">
        <f t="shared" si="32"/>
        <v>1572</v>
      </c>
      <c r="M129" s="23">
        <f t="shared" si="32"/>
        <v>10877</v>
      </c>
      <c r="N129" s="23">
        <f>+N47</f>
        <v>2621</v>
      </c>
      <c r="O129" s="29">
        <f>+O47</f>
        <v>2456</v>
      </c>
      <c r="P129" s="20">
        <f t="shared" si="32"/>
        <v>87</v>
      </c>
      <c r="Q129" s="21">
        <f t="shared" si="32"/>
        <v>171</v>
      </c>
      <c r="R129" s="21">
        <f t="shared" si="32"/>
        <v>127</v>
      </c>
      <c r="S129" s="21">
        <f t="shared" si="32"/>
        <v>101</v>
      </c>
      <c r="T129" s="16">
        <f t="shared" si="32"/>
        <v>133</v>
      </c>
      <c r="U129" s="21">
        <f t="shared" si="32"/>
        <v>319</v>
      </c>
      <c r="V129" s="23">
        <f t="shared" si="32"/>
        <v>106</v>
      </c>
      <c r="W129" s="23">
        <f t="shared" si="32"/>
        <v>150</v>
      </c>
      <c r="X129" s="23">
        <f t="shared" si="32"/>
        <v>145</v>
      </c>
      <c r="Y129" s="23">
        <f t="shared" si="32"/>
        <v>116</v>
      </c>
      <c r="Z129" s="23">
        <f t="shared" si="32"/>
        <v>149</v>
      </c>
      <c r="AA129" s="23">
        <f t="shared" si="32"/>
        <v>136</v>
      </c>
      <c r="AB129" s="23">
        <f>+AB47</f>
        <v>143</v>
      </c>
      <c r="AC129" s="23">
        <f>+AC47</f>
        <v>172</v>
      </c>
      <c r="AD129" s="20">
        <f t="shared" si="32"/>
        <v>10</v>
      </c>
      <c r="AE129" s="21">
        <f t="shared" si="32"/>
        <v>54</v>
      </c>
      <c r="AF129" s="21">
        <f t="shared" si="32"/>
        <v>0</v>
      </c>
      <c r="AG129" s="21">
        <f t="shared" si="32"/>
        <v>13</v>
      </c>
      <c r="AH129" s="16">
        <v>0</v>
      </c>
      <c r="AI129" s="21">
        <f aca="true" t="shared" si="33" ref="AI129:AN129">+AI47</f>
        <v>0</v>
      </c>
      <c r="AJ129" s="23">
        <f t="shared" si="33"/>
        <v>0</v>
      </c>
      <c r="AK129" s="23">
        <f t="shared" si="33"/>
        <v>0</v>
      </c>
      <c r="AL129" s="22">
        <f t="shared" si="33"/>
        <v>0</v>
      </c>
      <c r="AM129" s="22">
        <f t="shared" si="33"/>
        <v>0</v>
      </c>
      <c r="AN129" s="27">
        <f t="shared" si="33"/>
        <v>0</v>
      </c>
      <c r="AO129" s="22">
        <f>+AO47</f>
        <v>0</v>
      </c>
      <c r="AP129" s="22">
        <f>+AP47</f>
        <v>0</v>
      </c>
      <c r="AQ129" s="25">
        <f>+AQ47</f>
        <v>0</v>
      </c>
    </row>
    <row r="130" spans="1:43" ht="15">
      <c r="A130" s="77" t="s">
        <v>8</v>
      </c>
      <c r="B130" s="20">
        <f aca="true" t="shared" si="34" ref="B130:AG137">+B129+B48</f>
        <v>1545</v>
      </c>
      <c r="C130" s="21">
        <f t="shared" si="34"/>
        <v>1481</v>
      </c>
      <c r="D130" s="21">
        <f t="shared" si="34"/>
        <v>1910</v>
      </c>
      <c r="E130" s="21">
        <f t="shared" si="34"/>
        <v>1641</v>
      </c>
      <c r="F130" s="16">
        <f t="shared" si="34"/>
        <v>1879</v>
      </c>
      <c r="G130" s="28">
        <f t="shared" si="34"/>
        <v>2112</v>
      </c>
      <c r="H130" s="21">
        <f t="shared" si="34"/>
        <v>1592</v>
      </c>
      <c r="I130" s="21">
        <f t="shared" si="34"/>
        <v>1147</v>
      </c>
      <c r="J130" s="21">
        <f t="shared" si="34"/>
        <v>1783</v>
      </c>
      <c r="K130" s="21">
        <f t="shared" si="34"/>
        <v>1834</v>
      </c>
      <c r="L130" s="21">
        <f t="shared" si="34"/>
        <v>3819</v>
      </c>
      <c r="M130" s="21">
        <f t="shared" si="34"/>
        <v>22816</v>
      </c>
      <c r="N130" s="21">
        <f t="shared" si="34"/>
        <v>6284</v>
      </c>
      <c r="O130" s="29">
        <f t="shared" si="34"/>
        <v>4594</v>
      </c>
      <c r="P130" s="20">
        <f t="shared" si="34"/>
        <v>575</v>
      </c>
      <c r="Q130" s="21">
        <f t="shared" si="34"/>
        <v>310</v>
      </c>
      <c r="R130" s="21">
        <f t="shared" si="34"/>
        <v>242</v>
      </c>
      <c r="S130" s="21">
        <f t="shared" si="34"/>
        <v>208</v>
      </c>
      <c r="T130" s="16">
        <f t="shared" si="34"/>
        <v>239</v>
      </c>
      <c r="U130" s="21">
        <f t="shared" si="34"/>
        <v>528</v>
      </c>
      <c r="V130" s="21">
        <f t="shared" si="34"/>
        <v>202</v>
      </c>
      <c r="W130" s="21">
        <f t="shared" si="34"/>
        <v>285</v>
      </c>
      <c r="X130" s="21">
        <f t="shared" si="34"/>
        <v>271</v>
      </c>
      <c r="Y130" s="21">
        <f t="shared" si="34"/>
        <v>229</v>
      </c>
      <c r="Z130" s="21">
        <f t="shared" si="34"/>
        <v>294</v>
      </c>
      <c r="AA130" s="21">
        <f t="shared" si="34"/>
        <v>266</v>
      </c>
      <c r="AB130" s="21">
        <f t="shared" si="34"/>
        <v>296</v>
      </c>
      <c r="AC130" s="21">
        <f t="shared" si="34"/>
        <v>301</v>
      </c>
      <c r="AD130" s="20">
        <f t="shared" si="34"/>
        <v>20</v>
      </c>
      <c r="AE130" s="21">
        <f t="shared" si="34"/>
        <v>54</v>
      </c>
      <c r="AF130" s="21">
        <f t="shared" si="34"/>
        <v>0</v>
      </c>
      <c r="AG130" s="21">
        <f t="shared" si="34"/>
        <v>26</v>
      </c>
      <c r="AH130" s="16">
        <v>0</v>
      </c>
      <c r="AI130" s="21">
        <f aca="true" t="shared" si="35" ref="AI130:AQ140">+AI129+AI48</f>
        <v>0</v>
      </c>
      <c r="AJ130" s="21">
        <f t="shared" si="35"/>
        <v>0</v>
      </c>
      <c r="AK130" s="21">
        <f t="shared" si="35"/>
        <v>159.08</v>
      </c>
      <c r="AL130" s="28">
        <f t="shared" si="35"/>
        <v>152</v>
      </c>
      <c r="AM130" s="28">
        <f t="shared" si="35"/>
        <v>0</v>
      </c>
      <c r="AN130" s="16">
        <f t="shared" si="35"/>
        <v>379</v>
      </c>
      <c r="AO130" s="28">
        <f t="shared" si="35"/>
        <v>86</v>
      </c>
      <c r="AP130" s="28">
        <f t="shared" si="35"/>
        <v>0</v>
      </c>
      <c r="AQ130" s="26">
        <f t="shared" si="35"/>
        <v>0</v>
      </c>
    </row>
    <row r="131" spans="1:43" ht="15">
      <c r="A131" s="91" t="s">
        <v>9</v>
      </c>
      <c r="B131" s="20">
        <f t="shared" si="34"/>
        <v>2258</v>
      </c>
      <c r="C131" s="21">
        <f t="shared" si="34"/>
        <v>2093</v>
      </c>
      <c r="D131" s="21">
        <f t="shared" si="34"/>
        <v>2608</v>
      </c>
      <c r="E131" s="21">
        <f t="shared" si="34"/>
        <v>2582</v>
      </c>
      <c r="F131" s="16">
        <f t="shared" si="34"/>
        <v>2885</v>
      </c>
      <c r="G131" s="28">
        <f t="shared" si="34"/>
        <v>3207</v>
      </c>
      <c r="H131" s="21">
        <f t="shared" si="34"/>
        <v>3042</v>
      </c>
      <c r="I131" s="21">
        <f t="shared" si="34"/>
        <v>1840</v>
      </c>
      <c r="J131" s="21">
        <f t="shared" si="34"/>
        <v>2897</v>
      </c>
      <c r="K131" s="21">
        <f t="shared" si="34"/>
        <v>2839</v>
      </c>
      <c r="L131" s="21">
        <f t="shared" si="34"/>
        <v>4554</v>
      </c>
      <c r="M131" s="21">
        <f t="shared" si="34"/>
        <v>27675</v>
      </c>
      <c r="N131" s="21">
        <f t="shared" si="34"/>
        <v>13883</v>
      </c>
      <c r="O131" s="29">
        <f t="shared" si="34"/>
        <v>5744</v>
      </c>
      <c r="P131" s="20">
        <f t="shared" si="34"/>
        <v>712</v>
      </c>
      <c r="Q131" s="21">
        <f t="shared" si="34"/>
        <v>449</v>
      </c>
      <c r="R131" s="21">
        <f t="shared" si="34"/>
        <v>344</v>
      </c>
      <c r="S131" s="21">
        <f t="shared" si="34"/>
        <v>334</v>
      </c>
      <c r="T131" s="16">
        <f t="shared" si="34"/>
        <v>360</v>
      </c>
      <c r="U131" s="21">
        <f t="shared" si="34"/>
        <v>813</v>
      </c>
      <c r="V131" s="21">
        <f t="shared" si="34"/>
        <v>304</v>
      </c>
      <c r="W131" s="21">
        <f t="shared" si="34"/>
        <v>408</v>
      </c>
      <c r="X131" s="21">
        <f t="shared" si="34"/>
        <v>418</v>
      </c>
      <c r="Y131" s="21">
        <f t="shared" si="34"/>
        <v>340</v>
      </c>
      <c r="Z131" s="21">
        <f t="shared" si="34"/>
        <v>443</v>
      </c>
      <c r="AA131" s="21">
        <f t="shared" si="34"/>
        <v>396</v>
      </c>
      <c r="AB131" s="21">
        <f t="shared" si="34"/>
        <v>448</v>
      </c>
      <c r="AC131" s="21">
        <f t="shared" si="34"/>
        <v>448</v>
      </c>
      <c r="AD131" s="20">
        <f t="shared" si="34"/>
        <v>32</v>
      </c>
      <c r="AE131" s="21">
        <f t="shared" si="34"/>
        <v>54</v>
      </c>
      <c r="AF131" s="21">
        <f t="shared" si="34"/>
        <v>0</v>
      </c>
      <c r="AG131" s="21">
        <f t="shared" si="34"/>
        <v>67</v>
      </c>
      <c r="AH131" s="16">
        <v>0</v>
      </c>
      <c r="AI131" s="21">
        <f t="shared" si="35"/>
        <v>0</v>
      </c>
      <c r="AJ131" s="21">
        <f t="shared" si="35"/>
        <v>223</v>
      </c>
      <c r="AK131" s="21">
        <f t="shared" si="35"/>
        <v>339.43</v>
      </c>
      <c r="AL131" s="28">
        <f t="shared" si="35"/>
        <v>497</v>
      </c>
      <c r="AM131" s="28">
        <f t="shared" si="35"/>
        <v>0</v>
      </c>
      <c r="AN131" s="16">
        <f t="shared" si="35"/>
        <v>379</v>
      </c>
      <c r="AO131" s="28">
        <f t="shared" si="35"/>
        <v>326</v>
      </c>
      <c r="AP131" s="28">
        <f t="shared" si="35"/>
        <v>0</v>
      </c>
      <c r="AQ131" s="26">
        <f t="shared" si="35"/>
        <v>0</v>
      </c>
    </row>
    <row r="132" spans="1:43" ht="15">
      <c r="A132" s="91" t="s">
        <v>10</v>
      </c>
      <c r="B132" s="20">
        <f t="shared" si="34"/>
        <v>3181</v>
      </c>
      <c r="C132" s="21">
        <f t="shared" si="34"/>
        <v>2764</v>
      </c>
      <c r="D132" s="21">
        <f t="shared" si="34"/>
        <v>3470</v>
      </c>
      <c r="E132" s="21">
        <f t="shared" si="34"/>
        <v>3538</v>
      </c>
      <c r="F132" s="16">
        <f t="shared" si="34"/>
        <v>3795</v>
      </c>
      <c r="G132" s="28">
        <f t="shared" si="34"/>
        <v>4279</v>
      </c>
      <c r="H132" s="21">
        <f t="shared" si="34"/>
        <v>4044</v>
      </c>
      <c r="I132" s="21">
        <f t="shared" si="34"/>
        <v>3120</v>
      </c>
      <c r="J132" s="21">
        <f t="shared" si="34"/>
        <v>3610</v>
      </c>
      <c r="K132" s="21">
        <f t="shared" si="34"/>
        <v>3907</v>
      </c>
      <c r="L132" s="21">
        <f t="shared" si="34"/>
        <v>6790</v>
      </c>
      <c r="M132" s="21">
        <f t="shared" si="34"/>
        <v>32983</v>
      </c>
      <c r="N132" s="21">
        <f t="shared" si="34"/>
        <v>16981</v>
      </c>
      <c r="O132" s="29">
        <f t="shared" si="34"/>
        <v>8568</v>
      </c>
      <c r="P132" s="20">
        <f t="shared" si="34"/>
        <v>801</v>
      </c>
      <c r="Q132" s="21">
        <f t="shared" si="34"/>
        <v>609</v>
      </c>
      <c r="R132" s="21">
        <f t="shared" si="34"/>
        <v>451</v>
      </c>
      <c r="S132" s="21">
        <f t="shared" si="34"/>
        <v>450</v>
      </c>
      <c r="T132" s="16">
        <f t="shared" si="34"/>
        <v>532</v>
      </c>
      <c r="U132" s="21">
        <f t="shared" si="34"/>
        <v>1012</v>
      </c>
      <c r="V132" s="21">
        <f t="shared" si="34"/>
        <v>373</v>
      </c>
      <c r="W132" s="21">
        <f t="shared" si="34"/>
        <v>528</v>
      </c>
      <c r="X132" s="21">
        <f t="shared" si="34"/>
        <v>600</v>
      </c>
      <c r="Y132" s="21">
        <f t="shared" si="34"/>
        <v>460</v>
      </c>
      <c r="Z132" s="21">
        <f t="shared" si="34"/>
        <v>567</v>
      </c>
      <c r="AA132" s="21">
        <f t="shared" si="34"/>
        <v>527</v>
      </c>
      <c r="AB132" s="21">
        <f t="shared" si="34"/>
        <v>599</v>
      </c>
      <c r="AC132" s="21">
        <f t="shared" si="34"/>
        <v>570</v>
      </c>
      <c r="AD132" s="20">
        <f t="shared" si="34"/>
        <v>41</v>
      </c>
      <c r="AE132" s="21">
        <f t="shared" si="34"/>
        <v>54</v>
      </c>
      <c r="AF132" s="21">
        <f t="shared" si="34"/>
        <v>36</v>
      </c>
      <c r="AG132" s="21">
        <f t="shared" si="34"/>
        <v>77</v>
      </c>
      <c r="AH132" s="16">
        <v>0</v>
      </c>
      <c r="AI132" s="21">
        <f t="shared" si="35"/>
        <v>0</v>
      </c>
      <c r="AJ132" s="21">
        <f t="shared" si="35"/>
        <v>389</v>
      </c>
      <c r="AK132" s="21">
        <f t="shared" si="35"/>
        <v>339.43</v>
      </c>
      <c r="AL132" s="28">
        <f t="shared" si="35"/>
        <v>497</v>
      </c>
      <c r="AM132" s="28">
        <f t="shared" si="35"/>
        <v>133</v>
      </c>
      <c r="AN132" s="16">
        <f t="shared" si="35"/>
        <v>429</v>
      </c>
      <c r="AO132" s="28">
        <f t="shared" si="35"/>
        <v>326</v>
      </c>
      <c r="AP132" s="28">
        <f t="shared" si="35"/>
        <v>0</v>
      </c>
      <c r="AQ132" s="26">
        <f t="shared" si="35"/>
        <v>0</v>
      </c>
    </row>
    <row r="133" spans="1:43" ht="15">
      <c r="A133" s="91" t="s">
        <v>11</v>
      </c>
      <c r="B133" s="20">
        <f t="shared" si="34"/>
        <v>3771</v>
      </c>
      <c r="C133" s="21">
        <f t="shared" si="34"/>
        <v>3379</v>
      </c>
      <c r="D133" s="21">
        <f t="shared" si="34"/>
        <v>4276</v>
      </c>
      <c r="E133" s="21">
        <f t="shared" si="34"/>
        <v>4291</v>
      </c>
      <c r="F133" s="16">
        <f t="shared" si="34"/>
        <v>4767</v>
      </c>
      <c r="G133" s="28">
        <f t="shared" si="34"/>
        <v>4941</v>
      </c>
      <c r="H133" s="21">
        <f t="shared" si="34"/>
        <v>4630</v>
      </c>
      <c r="I133" s="21">
        <f t="shared" si="34"/>
        <v>3937</v>
      </c>
      <c r="J133" s="21">
        <f t="shared" si="34"/>
        <v>4864</v>
      </c>
      <c r="K133" s="21">
        <f t="shared" si="34"/>
        <v>4498</v>
      </c>
      <c r="L133" s="21">
        <f t="shared" si="34"/>
        <v>10207</v>
      </c>
      <c r="M133" s="21">
        <f t="shared" si="34"/>
        <v>35472</v>
      </c>
      <c r="N133" s="21">
        <f t="shared" si="34"/>
        <v>19864</v>
      </c>
      <c r="O133" s="29">
        <f t="shared" si="34"/>
        <v>11378</v>
      </c>
      <c r="P133" s="20">
        <f t="shared" si="34"/>
        <v>966</v>
      </c>
      <c r="Q133" s="21">
        <f t="shared" si="34"/>
        <v>724</v>
      </c>
      <c r="R133" s="21">
        <f t="shared" si="34"/>
        <v>559</v>
      </c>
      <c r="S133" s="21">
        <f t="shared" si="34"/>
        <v>583</v>
      </c>
      <c r="T133" s="16">
        <f t="shared" si="34"/>
        <v>650</v>
      </c>
      <c r="U133" s="21">
        <f t="shared" si="34"/>
        <v>1152</v>
      </c>
      <c r="V133" s="21">
        <f t="shared" si="34"/>
        <v>424</v>
      </c>
      <c r="W133" s="21">
        <f t="shared" si="34"/>
        <v>653</v>
      </c>
      <c r="X133" s="21">
        <f t="shared" si="34"/>
        <v>723</v>
      </c>
      <c r="Y133" s="21">
        <f t="shared" si="34"/>
        <v>562</v>
      </c>
      <c r="Z133" s="21">
        <f t="shared" si="34"/>
        <v>684</v>
      </c>
      <c r="AA133" s="21">
        <f t="shared" si="34"/>
        <v>640</v>
      </c>
      <c r="AB133" s="21">
        <f t="shared" si="34"/>
        <v>773</v>
      </c>
      <c r="AC133" s="21">
        <f t="shared" si="34"/>
        <v>682</v>
      </c>
      <c r="AD133" s="20">
        <f t="shared" si="34"/>
        <v>49</v>
      </c>
      <c r="AE133" s="21">
        <f t="shared" si="34"/>
        <v>85</v>
      </c>
      <c r="AF133" s="21">
        <f t="shared" si="34"/>
        <v>168</v>
      </c>
      <c r="AG133" s="21">
        <f t="shared" si="34"/>
        <v>77</v>
      </c>
      <c r="AH133" s="16">
        <v>0</v>
      </c>
      <c r="AI133" s="21">
        <f t="shared" si="35"/>
        <v>0</v>
      </c>
      <c r="AJ133" s="21">
        <f t="shared" si="35"/>
        <v>389</v>
      </c>
      <c r="AK133" s="21">
        <f t="shared" si="35"/>
        <v>347.83</v>
      </c>
      <c r="AL133" s="28">
        <f t="shared" si="35"/>
        <v>709</v>
      </c>
      <c r="AM133" s="28">
        <f t="shared" si="35"/>
        <v>133</v>
      </c>
      <c r="AN133" s="16">
        <f t="shared" si="35"/>
        <v>553</v>
      </c>
      <c r="AO133" s="28">
        <f t="shared" si="35"/>
        <v>326</v>
      </c>
      <c r="AP133" s="28">
        <f t="shared" si="35"/>
        <v>0</v>
      </c>
      <c r="AQ133" s="26">
        <f t="shared" si="35"/>
        <v>0</v>
      </c>
    </row>
    <row r="134" spans="1:43" ht="15">
      <c r="A134" s="91" t="s">
        <v>12</v>
      </c>
      <c r="B134" s="20">
        <f t="shared" si="34"/>
        <v>4263</v>
      </c>
      <c r="C134" s="21">
        <f t="shared" si="34"/>
        <v>4036</v>
      </c>
      <c r="D134" s="21">
        <f t="shared" si="34"/>
        <v>4732</v>
      </c>
      <c r="E134" s="21">
        <f t="shared" si="34"/>
        <v>5265</v>
      </c>
      <c r="F134" s="16">
        <f t="shared" si="34"/>
        <v>5793</v>
      </c>
      <c r="G134" s="28">
        <f t="shared" si="34"/>
        <v>5333</v>
      </c>
      <c r="H134" s="21">
        <f t="shared" si="34"/>
        <v>5232</v>
      </c>
      <c r="I134" s="21">
        <f t="shared" si="34"/>
        <v>4978</v>
      </c>
      <c r="J134" s="21">
        <f t="shared" si="34"/>
        <v>5625</v>
      </c>
      <c r="K134" s="21">
        <f t="shared" si="34"/>
        <v>5318</v>
      </c>
      <c r="L134" s="21">
        <f t="shared" si="34"/>
        <v>15065</v>
      </c>
      <c r="M134" s="21">
        <f t="shared" si="34"/>
        <v>37930</v>
      </c>
      <c r="N134" s="21">
        <f t="shared" si="34"/>
        <v>22982</v>
      </c>
      <c r="O134" s="29">
        <f t="shared" si="34"/>
        <v>12770</v>
      </c>
      <c r="P134" s="20">
        <f t="shared" si="34"/>
        <v>1069</v>
      </c>
      <c r="Q134" s="21">
        <f t="shared" si="34"/>
        <v>839</v>
      </c>
      <c r="R134" s="21">
        <f t="shared" si="34"/>
        <v>651</v>
      </c>
      <c r="S134" s="21">
        <f t="shared" si="34"/>
        <v>707</v>
      </c>
      <c r="T134" s="16">
        <f t="shared" si="34"/>
        <v>792</v>
      </c>
      <c r="U134" s="21">
        <f t="shared" si="34"/>
        <v>1264</v>
      </c>
      <c r="V134" s="21">
        <f t="shared" si="34"/>
        <v>518</v>
      </c>
      <c r="W134" s="21">
        <f t="shared" si="34"/>
        <v>755</v>
      </c>
      <c r="X134" s="21">
        <f t="shared" si="34"/>
        <v>831</v>
      </c>
      <c r="Y134" s="21">
        <f t="shared" si="34"/>
        <v>688</v>
      </c>
      <c r="Z134" s="21">
        <f t="shared" si="34"/>
        <v>784</v>
      </c>
      <c r="AA134" s="21">
        <f t="shared" si="34"/>
        <v>756</v>
      </c>
      <c r="AB134" s="21">
        <f t="shared" si="34"/>
        <v>888</v>
      </c>
      <c r="AC134" s="21">
        <f t="shared" si="34"/>
        <v>801</v>
      </c>
      <c r="AD134" s="20">
        <f t="shared" si="34"/>
        <v>80</v>
      </c>
      <c r="AE134" s="21">
        <f t="shared" si="34"/>
        <v>125</v>
      </c>
      <c r="AF134" s="21">
        <f t="shared" si="34"/>
        <v>168</v>
      </c>
      <c r="AG134" s="21">
        <f t="shared" si="34"/>
        <v>116.55</v>
      </c>
      <c r="AH134" s="16">
        <v>0</v>
      </c>
      <c r="AI134" s="21">
        <f t="shared" si="35"/>
        <v>0</v>
      </c>
      <c r="AJ134" s="21">
        <f t="shared" si="35"/>
        <v>389</v>
      </c>
      <c r="AK134" s="21">
        <f t="shared" si="35"/>
        <v>511.92999999999995</v>
      </c>
      <c r="AL134" s="28">
        <f t="shared" si="35"/>
        <v>709</v>
      </c>
      <c r="AM134" s="28">
        <f t="shared" si="35"/>
        <v>312</v>
      </c>
      <c r="AN134" s="16">
        <f t="shared" si="35"/>
        <v>640</v>
      </c>
      <c r="AO134" s="28">
        <f t="shared" si="35"/>
        <v>326</v>
      </c>
      <c r="AP134" s="28">
        <f t="shared" si="35"/>
        <v>0</v>
      </c>
      <c r="AQ134" s="26">
        <f t="shared" si="35"/>
        <v>0</v>
      </c>
    </row>
    <row r="135" spans="1:43" ht="15">
      <c r="A135" s="91" t="s">
        <v>13</v>
      </c>
      <c r="B135" s="20">
        <f t="shared" si="34"/>
        <v>5366</v>
      </c>
      <c r="C135" s="21">
        <f t="shared" si="34"/>
        <v>5191</v>
      </c>
      <c r="D135" s="21">
        <f t="shared" si="34"/>
        <v>5720</v>
      </c>
      <c r="E135" s="21">
        <f t="shared" si="34"/>
        <v>6546</v>
      </c>
      <c r="F135" s="16">
        <f t="shared" si="34"/>
        <v>7455</v>
      </c>
      <c r="G135" s="28">
        <f t="shared" si="34"/>
        <v>6272</v>
      </c>
      <c r="H135" s="21">
        <f t="shared" si="34"/>
        <v>5909</v>
      </c>
      <c r="I135" s="21">
        <f t="shared" si="34"/>
        <v>5782</v>
      </c>
      <c r="J135" s="21">
        <f t="shared" si="34"/>
        <v>7250</v>
      </c>
      <c r="K135" s="21">
        <f t="shared" si="34"/>
        <v>6349</v>
      </c>
      <c r="L135" s="21">
        <f t="shared" si="34"/>
        <v>16428</v>
      </c>
      <c r="M135" s="21">
        <f t="shared" si="34"/>
        <v>41398</v>
      </c>
      <c r="N135" s="21">
        <f t="shared" si="34"/>
        <v>26297</v>
      </c>
      <c r="O135" s="29">
        <f t="shared" si="34"/>
        <v>15194</v>
      </c>
      <c r="P135" s="20">
        <f t="shared" si="34"/>
        <v>1186</v>
      </c>
      <c r="Q135" s="21">
        <f t="shared" si="34"/>
        <v>954</v>
      </c>
      <c r="R135" s="21">
        <f t="shared" si="34"/>
        <v>751</v>
      </c>
      <c r="S135" s="21">
        <f t="shared" si="34"/>
        <v>817</v>
      </c>
      <c r="T135" s="16">
        <f t="shared" si="34"/>
        <v>905</v>
      </c>
      <c r="U135" s="21">
        <f t="shared" si="34"/>
        <v>1387</v>
      </c>
      <c r="V135" s="21">
        <f t="shared" si="34"/>
        <v>570</v>
      </c>
      <c r="W135" s="21">
        <f t="shared" si="34"/>
        <v>849</v>
      </c>
      <c r="X135" s="21">
        <f t="shared" si="34"/>
        <v>928</v>
      </c>
      <c r="Y135" s="21">
        <f t="shared" si="34"/>
        <v>811</v>
      </c>
      <c r="Z135" s="21">
        <f t="shared" si="34"/>
        <v>880</v>
      </c>
      <c r="AA135" s="21">
        <f t="shared" si="34"/>
        <v>853</v>
      </c>
      <c r="AB135" s="21">
        <f t="shared" si="34"/>
        <v>989</v>
      </c>
      <c r="AC135" s="21">
        <f t="shared" si="34"/>
        <v>904</v>
      </c>
      <c r="AD135" s="20">
        <f t="shared" si="34"/>
        <v>80</v>
      </c>
      <c r="AE135" s="21">
        <f t="shared" si="34"/>
        <v>125</v>
      </c>
      <c r="AF135" s="21">
        <f t="shared" si="34"/>
        <v>210</v>
      </c>
      <c r="AG135" s="21">
        <f t="shared" si="34"/>
        <v>280.55</v>
      </c>
      <c r="AH135" s="16">
        <v>0</v>
      </c>
      <c r="AI135" s="21">
        <f t="shared" si="35"/>
        <v>32</v>
      </c>
      <c r="AJ135" s="21">
        <f t="shared" si="35"/>
        <v>389</v>
      </c>
      <c r="AK135" s="21">
        <f t="shared" si="35"/>
        <v>524.93</v>
      </c>
      <c r="AL135" s="28">
        <f t="shared" si="35"/>
        <v>882</v>
      </c>
      <c r="AM135" s="28">
        <f t="shared" si="35"/>
        <v>312</v>
      </c>
      <c r="AN135" s="16">
        <f t="shared" si="35"/>
        <v>919</v>
      </c>
      <c r="AO135" s="28">
        <f t="shared" si="35"/>
        <v>378</v>
      </c>
      <c r="AP135" s="28">
        <f t="shared" si="35"/>
        <v>280</v>
      </c>
      <c r="AQ135" s="26">
        <f t="shared" si="35"/>
        <v>224</v>
      </c>
    </row>
    <row r="136" spans="1:43" ht="15">
      <c r="A136" s="91" t="s">
        <v>14</v>
      </c>
      <c r="B136" s="20">
        <f t="shared" si="34"/>
        <v>5947</v>
      </c>
      <c r="C136" s="21">
        <f t="shared" si="34"/>
        <v>6188</v>
      </c>
      <c r="D136" s="21">
        <f t="shared" si="34"/>
        <v>6463</v>
      </c>
      <c r="E136" s="21">
        <f t="shared" si="34"/>
        <v>8147</v>
      </c>
      <c r="F136" s="16">
        <f t="shared" si="34"/>
        <v>8808</v>
      </c>
      <c r="G136" s="28">
        <f t="shared" si="34"/>
        <v>7224</v>
      </c>
      <c r="H136" s="21">
        <f t="shared" si="34"/>
        <v>6598</v>
      </c>
      <c r="I136" s="21">
        <f t="shared" si="34"/>
        <v>6792</v>
      </c>
      <c r="J136" s="21">
        <f t="shared" si="34"/>
        <v>8713</v>
      </c>
      <c r="K136" s="21">
        <f t="shared" si="34"/>
        <v>7734</v>
      </c>
      <c r="L136" s="21">
        <f t="shared" si="34"/>
        <v>19726</v>
      </c>
      <c r="M136" s="21">
        <f t="shared" si="34"/>
        <v>44193</v>
      </c>
      <c r="N136" s="21">
        <f t="shared" si="34"/>
        <v>27872</v>
      </c>
      <c r="O136" s="29">
        <f t="shared" si="34"/>
        <v>17246</v>
      </c>
      <c r="P136" s="20">
        <f t="shared" si="34"/>
        <v>1298</v>
      </c>
      <c r="Q136" s="21">
        <f t="shared" si="34"/>
        <v>1064</v>
      </c>
      <c r="R136" s="21">
        <f t="shared" si="34"/>
        <v>858</v>
      </c>
      <c r="S136" s="21">
        <f t="shared" si="34"/>
        <v>930</v>
      </c>
      <c r="T136" s="16">
        <f t="shared" si="34"/>
        <v>1035</v>
      </c>
      <c r="U136" s="21">
        <f t="shared" si="34"/>
        <v>1501</v>
      </c>
      <c r="V136" s="21">
        <f t="shared" si="34"/>
        <v>612</v>
      </c>
      <c r="W136" s="21">
        <f t="shared" si="34"/>
        <v>935</v>
      </c>
      <c r="X136" s="21">
        <f t="shared" si="34"/>
        <v>1016</v>
      </c>
      <c r="Y136" s="21">
        <f t="shared" si="34"/>
        <v>928</v>
      </c>
      <c r="Z136" s="21">
        <f t="shared" si="34"/>
        <v>977</v>
      </c>
      <c r="AA136" s="21">
        <f t="shared" si="34"/>
        <v>992</v>
      </c>
      <c r="AB136" s="21">
        <f t="shared" si="34"/>
        <v>1140</v>
      </c>
      <c r="AC136" s="21">
        <f t="shared" si="34"/>
        <v>1026</v>
      </c>
      <c r="AD136" s="20">
        <f t="shared" si="34"/>
        <v>96</v>
      </c>
      <c r="AE136" s="21">
        <f t="shared" si="34"/>
        <v>125</v>
      </c>
      <c r="AF136" s="21">
        <f t="shared" si="34"/>
        <v>210</v>
      </c>
      <c r="AG136" s="21">
        <f t="shared" si="34"/>
        <v>523.55</v>
      </c>
      <c r="AH136" s="16">
        <v>0</v>
      </c>
      <c r="AI136" s="21">
        <f t="shared" si="35"/>
        <v>166</v>
      </c>
      <c r="AJ136" s="21">
        <f t="shared" si="35"/>
        <v>419</v>
      </c>
      <c r="AK136" s="21">
        <f t="shared" si="35"/>
        <v>578.93</v>
      </c>
      <c r="AL136" s="28">
        <f t="shared" si="35"/>
        <v>882</v>
      </c>
      <c r="AM136" s="28">
        <f t="shared" si="35"/>
        <v>809</v>
      </c>
      <c r="AN136" s="16">
        <f t="shared" si="35"/>
        <v>1262</v>
      </c>
      <c r="AO136" s="28">
        <f t="shared" si="35"/>
        <v>597</v>
      </c>
      <c r="AP136" s="28">
        <f t="shared" si="35"/>
        <v>569</v>
      </c>
      <c r="AQ136" s="26">
        <f t="shared" si="35"/>
        <v>224</v>
      </c>
    </row>
    <row r="137" spans="1:43" ht="15">
      <c r="A137" s="91" t="s">
        <v>15</v>
      </c>
      <c r="B137" s="20">
        <f t="shared" si="34"/>
        <v>6580</v>
      </c>
      <c r="C137" s="21">
        <f t="shared" si="34"/>
        <v>7197</v>
      </c>
      <c r="D137" s="21">
        <f t="shared" si="34"/>
        <v>7443</v>
      </c>
      <c r="E137" s="21">
        <f t="shared" si="34"/>
        <v>9720</v>
      </c>
      <c r="F137" s="16">
        <f t="shared" si="34"/>
        <v>10708</v>
      </c>
      <c r="G137" s="28">
        <f t="shared" si="34"/>
        <v>8233</v>
      </c>
      <c r="H137" s="21">
        <f t="shared" si="34"/>
        <v>7350</v>
      </c>
      <c r="I137" s="21">
        <f t="shared" si="34"/>
        <v>7809</v>
      </c>
      <c r="J137" s="21">
        <f t="shared" si="34"/>
        <v>10239</v>
      </c>
      <c r="K137" s="21">
        <f t="shared" si="34"/>
        <v>8890</v>
      </c>
      <c r="L137" s="21">
        <f t="shared" si="34"/>
        <v>22742</v>
      </c>
      <c r="M137" s="21">
        <f t="shared" si="34"/>
        <v>50834</v>
      </c>
      <c r="N137" s="21">
        <f t="shared" si="34"/>
        <v>29602</v>
      </c>
      <c r="O137" s="29">
        <f t="shared" si="34"/>
        <v>19430</v>
      </c>
      <c r="P137" s="20">
        <f t="shared" si="34"/>
        <v>1408</v>
      </c>
      <c r="Q137" s="21">
        <f t="shared" si="34"/>
        <v>1187</v>
      </c>
      <c r="R137" s="21">
        <f t="shared" si="34"/>
        <v>971</v>
      </c>
      <c r="S137" s="21">
        <f t="shared" si="34"/>
        <v>1046</v>
      </c>
      <c r="T137" s="16">
        <f t="shared" si="34"/>
        <v>1222</v>
      </c>
      <c r="U137" s="21">
        <f t="shared" si="34"/>
        <v>1631</v>
      </c>
      <c r="V137" s="21">
        <f t="shared" si="34"/>
        <v>685</v>
      </c>
      <c r="W137" s="21">
        <f t="shared" si="34"/>
        <v>1032</v>
      </c>
      <c r="X137" s="21">
        <f t="shared" si="34"/>
        <v>1116</v>
      </c>
      <c r="Y137" s="21">
        <f t="shared" si="34"/>
        <v>1054</v>
      </c>
      <c r="Z137" s="21">
        <f t="shared" si="34"/>
        <v>1074</v>
      </c>
      <c r="AA137" s="21">
        <f t="shared" si="34"/>
        <v>1124</v>
      </c>
      <c r="AB137" s="21">
        <f t="shared" si="34"/>
        <v>1247</v>
      </c>
      <c r="AC137" s="21">
        <f t="shared" si="34"/>
        <v>1169</v>
      </c>
      <c r="AD137" s="20">
        <f t="shared" si="34"/>
        <v>110</v>
      </c>
      <c r="AE137" s="21">
        <f t="shared" si="34"/>
        <v>169</v>
      </c>
      <c r="AF137" s="21">
        <f t="shared" si="34"/>
        <v>257.15</v>
      </c>
      <c r="AG137" s="21">
        <f>+AG136+AG55</f>
        <v>1091.55</v>
      </c>
      <c r="AH137" s="16">
        <v>0</v>
      </c>
      <c r="AI137" s="21">
        <f t="shared" si="35"/>
        <v>247</v>
      </c>
      <c r="AJ137" s="21">
        <f t="shared" si="35"/>
        <v>419</v>
      </c>
      <c r="AK137" s="21">
        <f t="shared" si="35"/>
        <v>578.93</v>
      </c>
      <c r="AL137" s="28">
        <f t="shared" si="35"/>
        <v>1517</v>
      </c>
      <c r="AM137" s="28">
        <f t="shared" si="35"/>
        <v>1666</v>
      </c>
      <c r="AN137" s="16">
        <f t="shared" si="35"/>
        <v>1287</v>
      </c>
      <c r="AO137" s="28">
        <f t="shared" si="35"/>
        <v>597</v>
      </c>
      <c r="AP137" s="28">
        <f t="shared" si="35"/>
        <v>613</v>
      </c>
      <c r="AQ137" s="26">
        <f t="shared" si="35"/>
        <v>224</v>
      </c>
    </row>
    <row r="138" spans="1:43" ht="15">
      <c r="A138" s="91" t="s">
        <v>16</v>
      </c>
      <c r="B138" s="20">
        <f aca="true" t="shared" si="36" ref="B138:AF140">+B137+B56</f>
        <v>7084</v>
      </c>
      <c r="C138" s="21">
        <f t="shared" si="36"/>
        <v>7982</v>
      </c>
      <c r="D138" s="21">
        <f t="shared" si="36"/>
        <v>8409</v>
      </c>
      <c r="E138" s="21">
        <f t="shared" si="36"/>
        <v>11003</v>
      </c>
      <c r="F138" s="16">
        <f t="shared" si="36"/>
        <v>11424</v>
      </c>
      <c r="G138" s="28">
        <f t="shared" si="36"/>
        <v>9077</v>
      </c>
      <c r="H138" s="21">
        <f t="shared" si="36"/>
        <v>8562</v>
      </c>
      <c r="I138" s="21">
        <f t="shared" si="36"/>
        <v>8580</v>
      </c>
      <c r="J138" s="21">
        <f t="shared" si="36"/>
        <v>11255</v>
      </c>
      <c r="K138" s="21">
        <f t="shared" si="36"/>
        <v>10403</v>
      </c>
      <c r="L138" s="21">
        <f t="shared" si="36"/>
        <v>26813</v>
      </c>
      <c r="M138" s="21">
        <f t="shared" si="36"/>
        <v>57347</v>
      </c>
      <c r="N138" s="21">
        <f t="shared" si="36"/>
        <v>31066</v>
      </c>
      <c r="O138" s="29">
        <f t="shared" si="36"/>
        <v>24323</v>
      </c>
      <c r="P138" s="20">
        <f t="shared" si="36"/>
        <v>1528</v>
      </c>
      <c r="Q138" s="21">
        <f t="shared" si="36"/>
        <v>1317</v>
      </c>
      <c r="R138" s="21">
        <f t="shared" si="36"/>
        <v>1085</v>
      </c>
      <c r="S138" s="21">
        <f t="shared" si="36"/>
        <v>1201</v>
      </c>
      <c r="T138" s="16">
        <f t="shared" si="36"/>
        <v>1508</v>
      </c>
      <c r="U138" s="21">
        <f t="shared" si="36"/>
        <v>1738</v>
      </c>
      <c r="V138" s="21">
        <f t="shared" si="36"/>
        <v>769</v>
      </c>
      <c r="W138" s="21">
        <f t="shared" si="36"/>
        <v>1139</v>
      </c>
      <c r="X138" s="21">
        <f t="shared" si="36"/>
        <v>1209</v>
      </c>
      <c r="Y138" s="21">
        <f t="shared" si="36"/>
        <v>1175</v>
      </c>
      <c r="Z138" s="21">
        <f t="shared" si="36"/>
        <v>1142</v>
      </c>
      <c r="AA138" s="21">
        <f t="shared" si="36"/>
        <v>1262</v>
      </c>
      <c r="AB138" s="21">
        <f t="shared" si="36"/>
        <v>1355</v>
      </c>
      <c r="AC138" s="21">
        <f t="shared" si="36"/>
        <v>1301</v>
      </c>
      <c r="AD138" s="20">
        <f t="shared" si="36"/>
        <v>115</v>
      </c>
      <c r="AE138" s="21">
        <f t="shared" si="36"/>
        <v>169</v>
      </c>
      <c r="AF138" s="21">
        <f t="shared" si="36"/>
        <v>257.15</v>
      </c>
      <c r="AG138" s="21">
        <f>+AG137+AG56</f>
        <v>1091.55</v>
      </c>
      <c r="AH138" s="16">
        <v>0</v>
      </c>
      <c r="AI138" s="21">
        <f t="shared" si="35"/>
        <v>257</v>
      </c>
      <c r="AJ138" s="21">
        <f t="shared" si="35"/>
        <v>509</v>
      </c>
      <c r="AK138" s="21">
        <f t="shared" si="35"/>
        <v>643.93</v>
      </c>
      <c r="AL138" s="28">
        <f t="shared" si="35"/>
        <v>1836</v>
      </c>
      <c r="AM138" s="28">
        <f t="shared" si="35"/>
        <v>1776</v>
      </c>
      <c r="AN138" s="16">
        <f t="shared" si="35"/>
        <v>1287</v>
      </c>
      <c r="AO138" s="28">
        <f t="shared" si="35"/>
        <v>597</v>
      </c>
      <c r="AP138" s="28">
        <f t="shared" si="35"/>
        <v>613</v>
      </c>
      <c r="AQ138" s="26">
        <f t="shared" si="35"/>
        <v>224</v>
      </c>
    </row>
    <row r="139" spans="1:43" ht="15">
      <c r="A139" s="91" t="s">
        <v>17</v>
      </c>
      <c r="B139" s="20">
        <f t="shared" si="36"/>
        <v>7595</v>
      </c>
      <c r="C139" s="21">
        <f t="shared" si="36"/>
        <v>8684</v>
      </c>
      <c r="D139" s="21">
        <f t="shared" si="36"/>
        <v>9112</v>
      </c>
      <c r="E139" s="21">
        <f t="shared" si="36"/>
        <v>12167</v>
      </c>
      <c r="F139" s="16">
        <f t="shared" si="36"/>
        <v>12367</v>
      </c>
      <c r="G139" s="28">
        <f t="shared" si="36"/>
        <v>9906</v>
      </c>
      <c r="H139" s="21">
        <f t="shared" si="36"/>
        <v>9011</v>
      </c>
      <c r="I139" s="21">
        <f t="shared" si="36"/>
        <v>9361</v>
      </c>
      <c r="J139" s="21">
        <f t="shared" si="36"/>
        <v>12116</v>
      </c>
      <c r="K139" s="21">
        <f t="shared" si="36"/>
        <v>11192</v>
      </c>
      <c r="L139" s="21">
        <f t="shared" si="36"/>
        <v>29519</v>
      </c>
      <c r="M139" s="21">
        <f t="shared" si="36"/>
        <v>61175</v>
      </c>
      <c r="N139" s="21">
        <f t="shared" si="36"/>
        <v>33980</v>
      </c>
      <c r="O139" s="29">
        <f t="shared" si="36"/>
        <v>29094</v>
      </c>
      <c r="P139" s="20">
        <f t="shared" si="36"/>
        <v>1680</v>
      </c>
      <c r="Q139" s="21">
        <f t="shared" si="36"/>
        <v>1445</v>
      </c>
      <c r="R139" s="21">
        <f t="shared" si="36"/>
        <v>1195</v>
      </c>
      <c r="S139" s="21">
        <f t="shared" si="36"/>
        <v>1325</v>
      </c>
      <c r="T139" s="16">
        <f t="shared" si="36"/>
        <v>1772</v>
      </c>
      <c r="U139" s="21">
        <f t="shared" si="36"/>
        <v>1855</v>
      </c>
      <c r="V139" s="21">
        <f t="shared" si="36"/>
        <v>893</v>
      </c>
      <c r="W139" s="21">
        <f t="shared" si="36"/>
        <v>1235</v>
      </c>
      <c r="X139" s="21">
        <f t="shared" si="36"/>
        <v>1343</v>
      </c>
      <c r="Y139" s="21">
        <f t="shared" si="36"/>
        <v>1298</v>
      </c>
      <c r="Z139" s="21">
        <f t="shared" si="36"/>
        <v>1265</v>
      </c>
      <c r="AA139" s="21">
        <f t="shared" si="36"/>
        <v>1385</v>
      </c>
      <c r="AB139" s="21">
        <f t="shared" si="36"/>
        <v>1463</v>
      </c>
      <c r="AC139" s="21">
        <f t="shared" si="36"/>
        <v>1430</v>
      </c>
      <c r="AD139" s="20">
        <f t="shared" si="36"/>
        <v>134</v>
      </c>
      <c r="AE139" s="21">
        <f t="shared" si="36"/>
        <v>169</v>
      </c>
      <c r="AF139" s="21">
        <f t="shared" si="36"/>
        <v>257.15</v>
      </c>
      <c r="AG139" s="21">
        <f>+AG138+AG57</f>
        <v>1174.55</v>
      </c>
      <c r="AH139" s="16">
        <v>0</v>
      </c>
      <c r="AI139" s="21">
        <f t="shared" si="35"/>
        <v>257</v>
      </c>
      <c r="AJ139" s="21">
        <f t="shared" si="35"/>
        <v>509</v>
      </c>
      <c r="AK139" s="21">
        <f t="shared" si="35"/>
        <v>643.93</v>
      </c>
      <c r="AL139" s="28">
        <f t="shared" si="35"/>
        <v>1836</v>
      </c>
      <c r="AM139" s="28">
        <f t="shared" si="35"/>
        <v>1776</v>
      </c>
      <c r="AN139" s="16">
        <f t="shared" si="35"/>
        <v>1347</v>
      </c>
      <c r="AO139" s="28">
        <f t="shared" si="35"/>
        <v>597</v>
      </c>
      <c r="AP139" s="28">
        <f t="shared" si="35"/>
        <v>613</v>
      </c>
      <c r="AQ139" s="26">
        <f t="shared" si="35"/>
        <v>224</v>
      </c>
    </row>
    <row r="140" spans="1:43" ht="15.75" thickBot="1">
      <c r="A140" s="101" t="s">
        <v>18</v>
      </c>
      <c r="B140" s="43">
        <f t="shared" si="36"/>
        <v>8353</v>
      </c>
      <c r="C140" s="44">
        <f t="shared" si="36"/>
        <v>9520</v>
      </c>
      <c r="D140" s="44">
        <f t="shared" si="36"/>
        <v>9999</v>
      </c>
      <c r="E140" s="44">
        <f t="shared" si="36"/>
        <v>13055</v>
      </c>
      <c r="F140" s="45">
        <f t="shared" si="36"/>
        <v>13218</v>
      </c>
      <c r="G140" s="46">
        <f t="shared" si="36"/>
        <v>10362</v>
      </c>
      <c r="H140" s="44">
        <f t="shared" si="36"/>
        <v>9838</v>
      </c>
      <c r="I140" s="44">
        <f t="shared" si="36"/>
        <v>10503</v>
      </c>
      <c r="J140" s="44">
        <f t="shared" si="36"/>
        <v>12960</v>
      </c>
      <c r="K140" s="44">
        <f t="shared" si="36"/>
        <v>11908</v>
      </c>
      <c r="L140" s="44">
        <f t="shared" si="36"/>
        <v>53371</v>
      </c>
      <c r="M140" s="44">
        <f t="shared" si="36"/>
        <v>67058</v>
      </c>
      <c r="N140" s="44">
        <f t="shared" si="36"/>
        <v>35897</v>
      </c>
      <c r="O140" s="48">
        <f t="shared" si="36"/>
        <v>36225</v>
      </c>
      <c r="P140" s="43">
        <f t="shared" si="36"/>
        <v>1756</v>
      </c>
      <c r="Q140" s="44">
        <f t="shared" si="36"/>
        <v>1566</v>
      </c>
      <c r="R140" s="44">
        <f t="shared" si="36"/>
        <v>1312</v>
      </c>
      <c r="S140" s="44">
        <f t="shared" si="36"/>
        <v>1446</v>
      </c>
      <c r="T140" s="45">
        <f t="shared" si="36"/>
        <v>2122</v>
      </c>
      <c r="U140" s="44">
        <f t="shared" si="36"/>
        <v>1974</v>
      </c>
      <c r="V140" s="44">
        <f t="shared" si="36"/>
        <v>1015</v>
      </c>
      <c r="W140" s="44">
        <f t="shared" si="36"/>
        <v>1371</v>
      </c>
      <c r="X140" s="44">
        <f t="shared" si="36"/>
        <v>1458</v>
      </c>
      <c r="Y140" s="44">
        <f t="shared" si="36"/>
        <v>1425</v>
      </c>
      <c r="Z140" s="44">
        <f t="shared" si="36"/>
        <v>1403</v>
      </c>
      <c r="AA140" s="44">
        <f t="shared" si="36"/>
        <v>1531</v>
      </c>
      <c r="AB140" s="44">
        <f t="shared" si="36"/>
        <v>1615</v>
      </c>
      <c r="AC140" s="44">
        <f t="shared" si="36"/>
        <v>1548</v>
      </c>
      <c r="AD140" s="43">
        <f t="shared" si="36"/>
        <v>148</v>
      </c>
      <c r="AE140" s="44">
        <f t="shared" si="36"/>
        <v>169</v>
      </c>
      <c r="AF140" s="44">
        <f t="shared" si="36"/>
        <v>257.15</v>
      </c>
      <c r="AG140" s="44">
        <f>+AG139+AG58</f>
        <v>1174.55</v>
      </c>
      <c r="AH140" s="45">
        <v>0</v>
      </c>
      <c r="AI140" s="44">
        <f t="shared" si="35"/>
        <v>257</v>
      </c>
      <c r="AJ140" s="44">
        <f t="shared" si="35"/>
        <v>509</v>
      </c>
      <c r="AK140" s="44">
        <f t="shared" si="35"/>
        <v>643.93</v>
      </c>
      <c r="AL140" s="46">
        <f t="shared" si="35"/>
        <v>1836</v>
      </c>
      <c r="AM140" s="46">
        <f t="shared" si="35"/>
        <v>1877</v>
      </c>
      <c r="AN140" s="45">
        <f t="shared" si="35"/>
        <v>1347</v>
      </c>
      <c r="AO140" s="46">
        <f t="shared" si="35"/>
        <v>597</v>
      </c>
      <c r="AP140" s="46">
        <f t="shared" si="35"/>
        <v>613</v>
      </c>
      <c r="AQ140" s="47">
        <f t="shared" si="35"/>
        <v>224</v>
      </c>
    </row>
    <row r="141" ht="15">
      <c r="AQ141" s="94"/>
    </row>
    <row r="143" ht="15" thickBot="1"/>
    <row r="144" spans="1:44" ht="15">
      <c r="A144" s="53" t="s">
        <v>25</v>
      </c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5"/>
      <c r="AN144" s="55"/>
      <c r="AO144" s="55"/>
      <c r="AP144" s="55"/>
      <c r="AQ144" s="66"/>
      <c r="AR144" s="128"/>
    </row>
    <row r="145" spans="1:44" ht="15.75" thickBot="1">
      <c r="A145" s="57" t="s">
        <v>32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9"/>
      <c r="AN145" s="59"/>
      <c r="AO145" s="59"/>
      <c r="AP145" s="59"/>
      <c r="AQ145" s="86"/>
      <c r="AR145" s="128"/>
    </row>
    <row r="146" spans="1:44" ht="15">
      <c r="A146" s="87"/>
      <c r="B146" s="62" t="s">
        <v>22</v>
      </c>
      <c r="C146" s="63"/>
      <c r="D146" s="63"/>
      <c r="E146" s="63"/>
      <c r="F146" s="63"/>
      <c r="G146" s="63"/>
      <c r="H146" s="63"/>
      <c r="I146" s="64"/>
      <c r="J146" s="64"/>
      <c r="K146" s="64"/>
      <c r="L146" s="64"/>
      <c r="M146" s="64"/>
      <c r="N146" s="64"/>
      <c r="O146" s="65"/>
      <c r="P146" s="62" t="s">
        <v>23</v>
      </c>
      <c r="Q146" s="63"/>
      <c r="R146" s="63"/>
      <c r="S146" s="63"/>
      <c r="T146" s="63"/>
      <c r="U146" s="63"/>
      <c r="V146" s="63"/>
      <c r="W146" s="64"/>
      <c r="X146" s="64"/>
      <c r="Y146" s="64"/>
      <c r="Z146" s="64"/>
      <c r="AA146" s="64"/>
      <c r="AB146" s="64"/>
      <c r="AC146" s="66"/>
      <c r="AD146" s="62" t="s">
        <v>24</v>
      </c>
      <c r="AE146" s="63"/>
      <c r="AF146" s="63"/>
      <c r="AG146" s="63"/>
      <c r="AH146" s="63"/>
      <c r="AI146" s="63"/>
      <c r="AJ146" s="63"/>
      <c r="AK146" s="55"/>
      <c r="AL146" s="55"/>
      <c r="AM146" s="64"/>
      <c r="AN146" s="64"/>
      <c r="AO146" s="64"/>
      <c r="AP146" s="64"/>
      <c r="AQ146" s="65"/>
      <c r="AR146" s="103"/>
    </row>
    <row r="147" spans="1:44" ht="15">
      <c r="A147" s="70" t="s">
        <v>6</v>
      </c>
      <c r="B147" s="70">
        <v>2004</v>
      </c>
      <c r="C147" s="71">
        <v>2005</v>
      </c>
      <c r="D147" s="71">
        <v>2006</v>
      </c>
      <c r="E147" s="71">
        <v>2007</v>
      </c>
      <c r="F147" s="71">
        <v>2008</v>
      </c>
      <c r="G147" s="71">
        <v>2009</v>
      </c>
      <c r="H147" s="72">
        <v>2010</v>
      </c>
      <c r="I147" s="72">
        <v>2011</v>
      </c>
      <c r="J147" s="72">
        <v>2012</v>
      </c>
      <c r="K147" s="72">
        <v>2013</v>
      </c>
      <c r="L147" s="72">
        <v>2014</v>
      </c>
      <c r="M147" s="72">
        <v>2015</v>
      </c>
      <c r="N147" s="72">
        <v>2016</v>
      </c>
      <c r="O147" s="85">
        <v>2017</v>
      </c>
      <c r="P147" s="70">
        <v>2004</v>
      </c>
      <c r="Q147" s="71">
        <v>2005</v>
      </c>
      <c r="R147" s="71">
        <v>2006</v>
      </c>
      <c r="S147" s="71">
        <v>2007</v>
      </c>
      <c r="T147" s="71">
        <v>2008</v>
      </c>
      <c r="U147" s="71">
        <v>2009</v>
      </c>
      <c r="V147" s="72">
        <v>2010</v>
      </c>
      <c r="W147" s="72">
        <v>2011</v>
      </c>
      <c r="X147" s="72">
        <v>2012</v>
      </c>
      <c r="Y147" s="72">
        <v>2013</v>
      </c>
      <c r="Z147" s="72">
        <v>2014</v>
      </c>
      <c r="AA147" s="72">
        <v>2015</v>
      </c>
      <c r="AB147" s="72">
        <v>2016</v>
      </c>
      <c r="AC147" s="74">
        <v>2017</v>
      </c>
      <c r="AD147" s="70">
        <v>2004</v>
      </c>
      <c r="AE147" s="71">
        <v>2005</v>
      </c>
      <c r="AF147" s="71">
        <v>2006</v>
      </c>
      <c r="AG147" s="71">
        <v>2007</v>
      </c>
      <c r="AH147" s="71">
        <v>2008</v>
      </c>
      <c r="AI147" s="71">
        <v>2009</v>
      </c>
      <c r="AJ147" s="72">
        <v>2010</v>
      </c>
      <c r="AK147" s="71">
        <v>2011</v>
      </c>
      <c r="AL147" s="114">
        <v>2012</v>
      </c>
      <c r="AM147" s="75">
        <v>2013</v>
      </c>
      <c r="AN147" s="75">
        <v>2014</v>
      </c>
      <c r="AO147" s="76">
        <v>2015</v>
      </c>
      <c r="AP147" s="76">
        <v>2016</v>
      </c>
      <c r="AQ147" s="74">
        <v>2017</v>
      </c>
      <c r="AR147" s="90"/>
    </row>
    <row r="148" spans="1:43" ht="15">
      <c r="A148" s="91" t="s">
        <v>7</v>
      </c>
      <c r="B148" s="20">
        <f aca="true" t="shared" si="37" ref="B148:AO148">+B67</f>
        <v>0</v>
      </c>
      <c r="C148" s="21">
        <f t="shared" si="37"/>
        <v>0</v>
      </c>
      <c r="D148" s="21">
        <f t="shared" si="37"/>
        <v>0</v>
      </c>
      <c r="E148" s="21">
        <f t="shared" si="37"/>
        <v>0</v>
      </c>
      <c r="F148" s="16">
        <f t="shared" si="37"/>
        <v>0</v>
      </c>
      <c r="G148" s="22">
        <f t="shared" si="37"/>
        <v>0</v>
      </c>
      <c r="H148" s="23">
        <f t="shared" si="37"/>
        <v>0</v>
      </c>
      <c r="I148" s="23">
        <f t="shared" si="37"/>
        <v>0</v>
      </c>
      <c r="J148" s="23">
        <f t="shared" si="37"/>
        <v>0</v>
      </c>
      <c r="K148" s="23">
        <f t="shared" si="37"/>
        <v>0</v>
      </c>
      <c r="L148" s="23">
        <f t="shared" si="37"/>
        <v>0</v>
      </c>
      <c r="M148" s="23">
        <f t="shared" si="37"/>
        <v>0</v>
      </c>
      <c r="N148" s="23">
        <f t="shared" si="37"/>
        <v>0</v>
      </c>
      <c r="O148" s="29">
        <f>+O67</f>
        <v>0</v>
      </c>
      <c r="P148" s="20">
        <f t="shared" si="37"/>
        <v>0</v>
      </c>
      <c r="Q148" s="21">
        <f t="shared" si="37"/>
        <v>0</v>
      </c>
      <c r="R148" s="21">
        <f t="shared" si="37"/>
        <v>0</v>
      </c>
      <c r="S148" s="21">
        <f t="shared" si="37"/>
        <v>0</v>
      </c>
      <c r="T148" s="16">
        <f t="shared" si="37"/>
        <v>0</v>
      </c>
      <c r="U148" s="21">
        <f t="shared" si="37"/>
        <v>0</v>
      </c>
      <c r="V148" s="23">
        <f t="shared" si="37"/>
        <v>0</v>
      </c>
      <c r="W148" s="23">
        <f t="shared" si="37"/>
        <v>0</v>
      </c>
      <c r="X148" s="23">
        <f t="shared" si="37"/>
        <v>0</v>
      </c>
      <c r="Y148" s="23">
        <f t="shared" si="37"/>
        <v>0</v>
      </c>
      <c r="Z148" s="23">
        <f t="shared" si="37"/>
        <v>0</v>
      </c>
      <c r="AA148" s="23">
        <f t="shared" si="37"/>
        <v>0</v>
      </c>
      <c r="AB148" s="23">
        <f>+AB67</f>
        <v>0</v>
      </c>
      <c r="AC148" s="23">
        <f>+AC67</f>
        <v>0</v>
      </c>
      <c r="AD148" s="20">
        <f t="shared" si="37"/>
        <v>0</v>
      </c>
      <c r="AE148" s="21">
        <f t="shared" si="37"/>
        <v>0</v>
      </c>
      <c r="AF148" s="21">
        <f t="shared" si="37"/>
        <v>0</v>
      </c>
      <c r="AG148" s="21">
        <f t="shared" si="37"/>
        <v>0</v>
      </c>
      <c r="AH148" s="16">
        <f t="shared" si="37"/>
        <v>0</v>
      </c>
      <c r="AI148" s="21">
        <f t="shared" si="37"/>
        <v>0</v>
      </c>
      <c r="AJ148" s="23">
        <f t="shared" si="37"/>
        <v>0</v>
      </c>
      <c r="AK148" s="23">
        <f t="shared" si="37"/>
        <v>0</v>
      </c>
      <c r="AL148" s="23">
        <f t="shared" si="37"/>
        <v>0</v>
      </c>
      <c r="AM148" s="23">
        <f t="shared" si="37"/>
        <v>0</v>
      </c>
      <c r="AN148" s="23">
        <f t="shared" si="37"/>
        <v>0</v>
      </c>
      <c r="AO148" s="23">
        <f t="shared" si="37"/>
        <v>0</v>
      </c>
      <c r="AP148" s="23">
        <f>+AP67</f>
        <v>0</v>
      </c>
      <c r="AQ148" s="25">
        <f>+AQ67</f>
        <v>0</v>
      </c>
    </row>
    <row r="149" spans="1:43" ht="15">
      <c r="A149" s="77" t="s">
        <v>8</v>
      </c>
      <c r="B149" s="20">
        <f aca="true" t="shared" si="38" ref="B149:AQ155">+B148+B68</f>
        <v>0</v>
      </c>
      <c r="C149" s="21">
        <f t="shared" si="38"/>
        <v>0</v>
      </c>
      <c r="D149" s="21">
        <f t="shared" si="38"/>
        <v>0</v>
      </c>
      <c r="E149" s="21">
        <f t="shared" si="38"/>
        <v>0</v>
      </c>
      <c r="F149" s="16">
        <f t="shared" si="38"/>
        <v>0</v>
      </c>
      <c r="G149" s="28">
        <f t="shared" si="38"/>
        <v>0</v>
      </c>
      <c r="H149" s="21">
        <f t="shared" si="38"/>
        <v>0</v>
      </c>
      <c r="I149" s="21">
        <f t="shared" si="38"/>
        <v>0</v>
      </c>
      <c r="J149" s="21">
        <f t="shared" si="38"/>
        <v>0</v>
      </c>
      <c r="K149" s="21">
        <f t="shared" si="38"/>
        <v>0</v>
      </c>
      <c r="L149" s="21">
        <f t="shared" si="38"/>
        <v>0</v>
      </c>
      <c r="M149" s="21">
        <f t="shared" si="38"/>
        <v>0</v>
      </c>
      <c r="N149" s="21">
        <f t="shared" si="38"/>
        <v>0</v>
      </c>
      <c r="O149" s="29">
        <f t="shared" si="38"/>
        <v>0</v>
      </c>
      <c r="P149" s="20">
        <f t="shared" si="38"/>
        <v>0</v>
      </c>
      <c r="Q149" s="21">
        <f t="shared" si="38"/>
        <v>0</v>
      </c>
      <c r="R149" s="21">
        <f t="shared" si="38"/>
        <v>0</v>
      </c>
      <c r="S149" s="21">
        <f t="shared" si="38"/>
        <v>0</v>
      </c>
      <c r="T149" s="16">
        <f t="shared" si="38"/>
        <v>0</v>
      </c>
      <c r="U149" s="21">
        <f t="shared" si="38"/>
        <v>0</v>
      </c>
      <c r="V149" s="21">
        <f t="shared" si="38"/>
        <v>0</v>
      </c>
      <c r="W149" s="21">
        <f t="shared" si="38"/>
        <v>0</v>
      </c>
      <c r="X149" s="21">
        <f t="shared" si="38"/>
        <v>0</v>
      </c>
      <c r="Y149" s="21">
        <f t="shared" si="38"/>
        <v>0</v>
      </c>
      <c r="Z149" s="21">
        <f t="shared" si="38"/>
        <v>0</v>
      </c>
      <c r="AA149" s="21">
        <f t="shared" si="38"/>
        <v>0</v>
      </c>
      <c r="AB149" s="21">
        <f t="shared" si="38"/>
        <v>0</v>
      </c>
      <c r="AC149" s="21">
        <f t="shared" si="38"/>
        <v>0</v>
      </c>
      <c r="AD149" s="20">
        <f t="shared" si="38"/>
        <v>0</v>
      </c>
      <c r="AE149" s="21">
        <f t="shared" si="38"/>
        <v>0</v>
      </c>
      <c r="AF149" s="21">
        <f t="shared" si="38"/>
        <v>0</v>
      </c>
      <c r="AG149" s="21">
        <f t="shared" si="38"/>
        <v>0</v>
      </c>
      <c r="AH149" s="16">
        <f t="shared" si="38"/>
        <v>0</v>
      </c>
      <c r="AI149" s="21">
        <f t="shared" si="38"/>
        <v>0</v>
      </c>
      <c r="AJ149" s="21">
        <f t="shared" si="38"/>
        <v>0</v>
      </c>
      <c r="AK149" s="21">
        <f t="shared" si="38"/>
        <v>0</v>
      </c>
      <c r="AL149" s="21">
        <f t="shared" si="38"/>
        <v>0</v>
      </c>
      <c r="AM149" s="21">
        <f t="shared" si="38"/>
        <v>0</v>
      </c>
      <c r="AN149" s="21">
        <f t="shared" si="38"/>
        <v>0</v>
      </c>
      <c r="AO149" s="21">
        <f t="shared" si="38"/>
        <v>0</v>
      </c>
      <c r="AP149" s="21">
        <f t="shared" si="38"/>
        <v>0</v>
      </c>
      <c r="AQ149" s="26">
        <f t="shared" si="38"/>
        <v>0</v>
      </c>
    </row>
    <row r="150" spans="1:43" ht="15">
      <c r="A150" s="91" t="s">
        <v>9</v>
      </c>
      <c r="B150" s="20">
        <f t="shared" si="38"/>
        <v>0</v>
      </c>
      <c r="C150" s="21">
        <f t="shared" si="38"/>
        <v>0</v>
      </c>
      <c r="D150" s="21">
        <f t="shared" si="38"/>
        <v>0</v>
      </c>
      <c r="E150" s="21">
        <f t="shared" si="38"/>
        <v>0</v>
      </c>
      <c r="F150" s="16">
        <f t="shared" si="38"/>
        <v>0</v>
      </c>
      <c r="G150" s="28">
        <f t="shared" si="38"/>
        <v>0</v>
      </c>
      <c r="H150" s="21">
        <f t="shared" si="38"/>
        <v>0</v>
      </c>
      <c r="I150" s="21">
        <f t="shared" si="38"/>
        <v>0</v>
      </c>
      <c r="J150" s="21">
        <f t="shared" si="38"/>
        <v>0</v>
      </c>
      <c r="K150" s="21">
        <f t="shared" si="38"/>
        <v>0</v>
      </c>
      <c r="L150" s="21">
        <f t="shared" si="38"/>
        <v>0</v>
      </c>
      <c r="M150" s="21">
        <f t="shared" si="38"/>
        <v>0</v>
      </c>
      <c r="N150" s="21">
        <f t="shared" si="38"/>
        <v>0</v>
      </c>
      <c r="O150" s="29">
        <f t="shared" si="38"/>
        <v>0</v>
      </c>
      <c r="P150" s="20">
        <f t="shared" si="38"/>
        <v>0</v>
      </c>
      <c r="Q150" s="21">
        <f t="shared" si="38"/>
        <v>0</v>
      </c>
      <c r="R150" s="21">
        <f t="shared" si="38"/>
        <v>0</v>
      </c>
      <c r="S150" s="21">
        <f t="shared" si="38"/>
        <v>0</v>
      </c>
      <c r="T150" s="16">
        <f t="shared" si="38"/>
        <v>0</v>
      </c>
      <c r="U150" s="21">
        <f t="shared" si="38"/>
        <v>0</v>
      </c>
      <c r="V150" s="21">
        <f t="shared" si="38"/>
        <v>0</v>
      </c>
      <c r="W150" s="21">
        <f t="shared" si="38"/>
        <v>0</v>
      </c>
      <c r="X150" s="21">
        <f t="shared" si="38"/>
        <v>0</v>
      </c>
      <c r="Y150" s="21">
        <f t="shared" si="38"/>
        <v>0</v>
      </c>
      <c r="Z150" s="21">
        <f t="shared" si="38"/>
        <v>0</v>
      </c>
      <c r="AA150" s="21">
        <f t="shared" si="38"/>
        <v>0</v>
      </c>
      <c r="AB150" s="21">
        <f t="shared" si="38"/>
        <v>0</v>
      </c>
      <c r="AC150" s="21">
        <f t="shared" si="38"/>
        <v>0</v>
      </c>
      <c r="AD150" s="20">
        <f t="shared" si="38"/>
        <v>0</v>
      </c>
      <c r="AE150" s="21">
        <f t="shared" si="38"/>
        <v>0</v>
      </c>
      <c r="AF150" s="21">
        <f t="shared" si="38"/>
        <v>0</v>
      </c>
      <c r="AG150" s="21">
        <f t="shared" si="38"/>
        <v>0</v>
      </c>
      <c r="AH150" s="16">
        <f t="shared" si="38"/>
        <v>0</v>
      </c>
      <c r="AI150" s="21">
        <f t="shared" si="38"/>
        <v>0</v>
      </c>
      <c r="AJ150" s="21">
        <f t="shared" si="38"/>
        <v>0</v>
      </c>
      <c r="AK150" s="21">
        <f t="shared" si="38"/>
        <v>0</v>
      </c>
      <c r="AL150" s="21">
        <f t="shared" si="38"/>
        <v>0</v>
      </c>
      <c r="AM150" s="21">
        <f t="shared" si="38"/>
        <v>0</v>
      </c>
      <c r="AN150" s="21">
        <f t="shared" si="38"/>
        <v>0</v>
      </c>
      <c r="AO150" s="21">
        <f t="shared" si="38"/>
        <v>0</v>
      </c>
      <c r="AP150" s="21">
        <f t="shared" si="38"/>
        <v>0</v>
      </c>
      <c r="AQ150" s="26">
        <f t="shared" si="38"/>
        <v>0</v>
      </c>
    </row>
    <row r="151" spans="1:43" ht="15">
      <c r="A151" s="91" t="s">
        <v>10</v>
      </c>
      <c r="B151" s="20">
        <f t="shared" si="38"/>
        <v>0</v>
      </c>
      <c r="C151" s="21">
        <f t="shared" si="38"/>
        <v>0</v>
      </c>
      <c r="D151" s="21">
        <f t="shared" si="38"/>
        <v>0</v>
      </c>
      <c r="E151" s="21">
        <f t="shared" si="38"/>
        <v>0</v>
      </c>
      <c r="F151" s="16">
        <f t="shared" si="38"/>
        <v>0</v>
      </c>
      <c r="G151" s="28">
        <f t="shared" si="38"/>
        <v>0</v>
      </c>
      <c r="H151" s="21">
        <f t="shared" si="38"/>
        <v>0</v>
      </c>
      <c r="I151" s="21">
        <f t="shared" si="38"/>
        <v>0</v>
      </c>
      <c r="J151" s="21">
        <f t="shared" si="38"/>
        <v>0</v>
      </c>
      <c r="K151" s="21">
        <f t="shared" si="38"/>
        <v>0</v>
      </c>
      <c r="L151" s="21">
        <f t="shared" si="38"/>
        <v>0</v>
      </c>
      <c r="M151" s="21">
        <f t="shared" si="38"/>
        <v>0</v>
      </c>
      <c r="N151" s="21">
        <f t="shared" si="38"/>
        <v>0</v>
      </c>
      <c r="O151" s="29">
        <f t="shared" si="38"/>
        <v>0</v>
      </c>
      <c r="P151" s="20">
        <f t="shared" si="38"/>
        <v>0</v>
      </c>
      <c r="Q151" s="21">
        <f t="shared" si="38"/>
        <v>0</v>
      </c>
      <c r="R151" s="21">
        <f t="shared" si="38"/>
        <v>0</v>
      </c>
      <c r="S151" s="21">
        <f t="shared" si="38"/>
        <v>0</v>
      </c>
      <c r="T151" s="16">
        <f t="shared" si="38"/>
        <v>0</v>
      </c>
      <c r="U151" s="21">
        <f t="shared" si="38"/>
        <v>0</v>
      </c>
      <c r="V151" s="21">
        <f t="shared" si="38"/>
        <v>0</v>
      </c>
      <c r="W151" s="21">
        <f t="shared" si="38"/>
        <v>0</v>
      </c>
      <c r="X151" s="21">
        <f t="shared" si="38"/>
        <v>0</v>
      </c>
      <c r="Y151" s="21">
        <f t="shared" si="38"/>
        <v>0</v>
      </c>
      <c r="Z151" s="21">
        <f t="shared" si="38"/>
        <v>0</v>
      </c>
      <c r="AA151" s="21">
        <f t="shared" si="38"/>
        <v>0</v>
      </c>
      <c r="AB151" s="21">
        <f t="shared" si="38"/>
        <v>0</v>
      </c>
      <c r="AC151" s="21">
        <f t="shared" si="38"/>
        <v>0</v>
      </c>
      <c r="AD151" s="20">
        <f t="shared" si="38"/>
        <v>0</v>
      </c>
      <c r="AE151" s="21">
        <f t="shared" si="38"/>
        <v>0</v>
      </c>
      <c r="AF151" s="21">
        <f t="shared" si="38"/>
        <v>0</v>
      </c>
      <c r="AG151" s="21">
        <f t="shared" si="38"/>
        <v>0</v>
      </c>
      <c r="AH151" s="16">
        <f t="shared" si="38"/>
        <v>0</v>
      </c>
      <c r="AI151" s="21">
        <f t="shared" si="38"/>
        <v>0</v>
      </c>
      <c r="AJ151" s="21">
        <f t="shared" si="38"/>
        <v>0</v>
      </c>
      <c r="AK151" s="21">
        <f t="shared" si="38"/>
        <v>0</v>
      </c>
      <c r="AL151" s="21">
        <f t="shared" si="38"/>
        <v>0</v>
      </c>
      <c r="AM151" s="21">
        <f t="shared" si="38"/>
        <v>0</v>
      </c>
      <c r="AN151" s="21">
        <f t="shared" si="38"/>
        <v>0</v>
      </c>
      <c r="AO151" s="21">
        <f t="shared" si="38"/>
        <v>0</v>
      </c>
      <c r="AP151" s="21">
        <f t="shared" si="38"/>
        <v>0</v>
      </c>
      <c r="AQ151" s="26">
        <f t="shared" si="38"/>
        <v>0</v>
      </c>
    </row>
    <row r="152" spans="1:43" ht="15">
      <c r="A152" s="91" t="s">
        <v>11</v>
      </c>
      <c r="B152" s="20">
        <f t="shared" si="38"/>
        <v>0</v>
      </c>
      <c r="C152" s="21">
        <f t="shared" si="38"/>
        <v>0</v>
      </c>
      <c r="D152" s="21">
        <f t="shared" si="38"/>
        <v>0</v>
      </c>
      <c r="E152" s="21">
        <f t="shared" si="38"/>
        <v>0</v>
      </c>
      <c r="F152" s="16">
        <f t="shared" si="38"/>
        <v>0</v>
      </c>
      <c r="G152" s="28">
        <f t="shared" si="38"/>
        <v>0</v>
      </c>
      <c r="H152" s="21">
        <f t="shared" si="38"/>
        <v>0</v>
      </c>
      <c r="I152" s="21">
        <f t="shared" si="38"/>
        <v>0</v>
      </c>
      <c r="J152" s="21">
        <f t="shared" si="38"/>
        <v>0</v>
      </c>
      <c r="K152" s="21">
        <f t="shared" si="38"/>
        <v>0</v>
      </c>
      <c r="L152" s="21">
        <f t="shared" si="38"/>
        <v>0</v>
      </c>
      <c r="M152" s="21">
        <f t="shared" si="38"/>
        <v>0</v>
      </c>
      <c r="N152" s="21">
        <f t="shared" si="38"/>
        <v>0</v>
      </c>
      <c r="O152" s="29">
        <f t="shared" si="38"/>
        <v>0</v>
      </c>
      <c r="P152" s="20">
        <f t="shared" si="38"/>
        <v>0</v>
      </c>
      <c r="Q152" s="21">
        <f t="shared" si="38"/>
        <v>0</v>
      </c>
      <c r="R152" s="21">
        <f t="shared" si="38"/>
        <v>0</v>
      </c>
      <c r="S152" s="21">
        <f t="shared" si="38"/>
        <v>0</v>
      </c>
      <c r="T152" s="16">
        <f t="shared" si="38"/>
        <v>0</v>
      </c>
      <c r="U152" s="21">
        <f t="shared" si="38"/>
        <v>0</v>
      </c>
      <c r="V152" s="21">
        <f t="shared" si="38"/>
        <v>0</v>
      </c>
      <c r="W152" s="21">
        <f t="shared" si="38"/>
        <v>0</v>
      </c>
      <c r="X152" s="21">
        <f t="shared" si="38"/>
        <v>0</v>
      </c>
      <c r="Y152" s="21">
        <f t="shared" si="38"/>
        <v>0</v>
      </c>
      <c r="Z152" s="21">
        <f t="shared" si="38"/>
        <v>0</v>
      </c>
      <c r="AA152" s="21">
        <f t="shared" si="38"/>
        <v>0</v>
      </c>
      <c r="AB152" s="21">
        <f t="shared" si="38"/>
        <v>0</v>
      </c>
      <c r="AC152" s="21">
        <f t="shared" si="38"/>
        <v>0</v>
      </c>
      <c r="AD152" s="20">
        <f t="shared" si="38"/>
        <v>0</v>
      </c>
      <c r="AE152" s="21">
        <f t="shared" si="38"/>
        <v>0</v>
      </c>
      <c r="AF152" s="21">
        <f t="shared" si="38"/>
        <v>0</v>
      </c>
      <c r="AG152" s="21">
        <f t="shared" si="38"/>
        <v>0</v>
      </c>
      <c r="AH152" s="16">
        <f t="shared" si="38"/>
        <v>0</v>
      </c>
      <c r="AI152" s="21">
        <f t="shared" si="38"/>
        <v>0</v>
      </c>
      <c r="AJ152" s="21">
        <f t="shared" si="38"/>
        <v>0</v>
      </c>
      <c r="AK152" s="21">
        <f t="shared" si="38"/>
        <v>0</v>
      </c>
      <c r="AL152" s="21">
        <f t="shared" si="38"/>
        <v>0</v>
      </c>
      <c r="AM152" s="21">
        <f t="shared" si="38"/>
        <v>0</v>
      </c>
      <c r="AN152" s="21">
        <f t="shared" si="38"/>
        <v>0</v>
      </c>
      <c r="AO152" s="21">
        <f t="shared" si="38"/>
        <v>0</v>
      </c>
      <c r="AP152" s="21">
        <f t="shared" si="38"/>
        <v>0</v>
      </c>
      <c r="AQ152" s="26">
        <f t="shared" si="38"/>
        <v>0</v>
      </c>
    </row>
    <row r="153" spans="1:43" ht="15">
      <c r="A153" s="91" t="s">
        <v>12</v>
      </c>
      <c r="B153" s="20">
        <f t="shared" si="38"/>
        <v>0</v>
      </c>
      <c r="C153" s="21">
        <f t="shared" si="38"/>
        <v>0</v>
      </c>
      <c r="D153" s="21">
        <f t="shared" si="38"/>
        <v>0</v>
      </c>
      <c r="E153" s="21">
        <f t="shared" si="38"/>
        <v>0</v>
      </c>
      <c r="F153" s="16">
        <f t="shared" si="38"/>
        <v>0</v>
      </c>
      <c r="G153" s="28">
        <f t="shared" si="38"/>
        <v>0</v>
      </c>
      <c r="H153" s="21">
        <f t="shared" si="38"/>
        <v>0</v>
      </c>
      <c r="I153" s="21">
        <f t="shared" si="38"/>
        <v>0</v>
      </c>
      <c r="J153" s="21">
        <f t="shared" si="38"/>
        <v>0</v>
      </c>
      <c r="K153" s="21">
        <f t="shared" si="38"/>
        <v>0</v>
      </c>
      <c r="L153" s="21">
        <f t="shared" si="38"/>
        <v>0</v>
      </c>
      <c r="M153" s="21">
        <f t="shared" si="38"/>
        <v>0</v>
      </c>
      <c r="N153" s="21">
        <f t="shared" si="38"/>
        <v>0</v>
      </c>
      <c r="O153" s="29">
        <f t="shared" si="38"/>
        <v>0</v>
      </c>
      <c r="P153" s="20">
        <f t="shared" si="38"/>
        <v>0</v>
      </c>
      <c r="Q153" s="21">
        <f t="shared" si="38"/>
        <v>0</v>
      </c>
      <c r="R153" s="21">
        <f t="shared" si="38"/>
        <v>0</v>
      </c>
      <c r="S153" s="21">
        <f t="shared" si="38"/>
        <v>0</v>
      </c>
      <c r="T153" s="16">
        <f t="shared" si="38"/>
        <v>0</v>
      </c>
      <c r="U153" s="21">
        <f t="shared" si="38"/>
        <v>0</v>
      </c>
      <c r="V153" s="21">
        <f t="shared" si="38"/>
        <v>0</v>
      </c>
      <c r="W153" s="21">
        <f t="shared" si="38"/>
        <v>0</v>
      </c>
      <c r="X153" s="21">
        <f t="shared" si="38"/>
        <v>0</v>
      </c>
      <c r="Y153" s="21">
        <f t="shared" si="38"/>
        <v>0</v>
      </c>
      <c r="Z153" s="21">
        <f t="shared" si="38"/>
        <v>0</v>
      </c>
      <c r="AA153" s="21">
        <f t="shared" si="38"/>
        <v>0</v>
      </c>
      <c r="AB153" s="21">
        <f t="shared" si="38"/>
        <v>0</v>
      </c>
      <c r="AC153" s="21">
        <f t="shared" si="38"/>
        <v>0</v>
      </c>
      <c r="AD153" s="20">
        <f t="shared" si="38"/>
        <v>0</v>
      </c>
      <c r="AE153" s="21">
        <f t="shared" si="38"/>
        <v>0</v>
      </c>
      <c r="AF153" s="21">
        <f t="shared" si="38"/>
        <v>0</v>
      </c>
      <c r="AG153" s="21">
        <f t="shared" si="38"/>
        <v>0</v>
      </c>
      <c r="AH153" s="16">
        <f t="shared" si="38"/>
        <v>0</v>
      </c>
      <c r="AI153" s="21">
        <f t="shared" si="38"/>
        <v>0</v>
      </c>
      <c r="AJ153" s="21">
        <f t="shared" si="38"/>
        <v>0</v>
      </c>
      <c r="AK153" s="21">
        <f t="shared" si="38"/>
        <v>0</v>
      </c>
      <c r="AL153" s="21">
        <f t="shared" si="38"/>
        <v>0</v>
      </c>
      <c r="AM153" s="21">
        <f t="shared" si="38"/>
        <v>0</v>
      </c>
      <c r="AN153" s="21">
        <f t="shared" si="38"/>
        <v>0</v>
      </c>
      <c r="AO153" s="21">
        <f t="shared" si="38"/>
        <v>0</v>
      </c>
      <c r="AP153" s="21">
        <f t="shared" si="38"/>
        <v>0</v>
      </c>
      <c r="AQ153" s="26">
        <f t="shared" si="38"/>
        <v>0</v>
      </c>
    </row>
    <row r="154" spans="1:43" ht="15">
      <c r="A154" s="91" t="s">
        <v>13</v>
      </c>
      <c r="B154" s="20">
        <f t="shared" si="38"/>
        <v>0</v>
      </c>
      <c r="C154" s="21">
        <f t="shared" si="38"/>
        <v>0</v>
      </c>
      <c r="D154" s="21">
        <f t="shared" si="38"/>
        <v>0</v>
      </c>
      <c r="E154" s="21">
        <f t="shared" si="38"/>
        <v>0</v>
      </c>
      <c r="F154" s="16">
        <f t="shared" si="38"/>
        <v>0</v>
      </c>
      <c r="G154" s="28">
        <f t="shared" si="38"/>
        <v>0</v>
      </c>
      <c r="H154" s="21">
        <f t="shared" si="38"/>
        <v>0</v>
      </c>
      <c r="I154" s="21">
        <f t="shared" si="38"/>
        <v>0</v>
      </c>
      <c r="J154" s="21">
        <f t="shared" si="38"/>
        <v>0</v>
      </c>
      <c r="K154" s="21">
        <f t="shared" si="38"/>
        <v>0</v>
      </c>
      <c r="L154" s="21">
        <f t="shared" si="38"/>
        <v>0</v>
      </c>
      <c r="M154" s="21">
        <f t="shared" si="38"/>
        <v>0</v>
      </c>
      <c r="N154" s="21">
        <f t="shared" si="38"/>
        <v>0</v>
      </c>
      <c r="O154" s="29">
        <f t="shared" si="38"/>
        <v>0</v>
      </c>
      <c r="P154" s="20">
        <f t="shared" si="38"/>
        <v>0</v>
      </c>
      <c r="Q154" s="21">
        <f t="shared" si="38"/>
        <v>0</v>
      </c>
      <c r="R154" s="21">
        <f t="shared" si="38"/>
        <v>0</v>
      </c>
      <c r="S154" s="21">
        <f t="shared" si="38"/>
        <v>0</v>
      </c>
      <c r="T154" s="16">
        <f t="shared" si="38"/>
        <v>0</v>
      </c>
      <c r="U154" s="21">
        <f t="shared" si="38"/>
        <v>0</v>
      </c>
      <c r="V154" s="21">
        <f t="shared" si="38"/>
        <v>0</v>
      </c>
      <c r="W154" s="21">
        <f t="shared" si="38"/>
        <v>0</v>
      </c>
      <c r="X154" s="21">
        <f t="shared" si="38"/>
        <v>0</v>
      </c>
      <c r="Y154" s="21">
        <f t="shared" si="38"/>
        <v>0</v>
      </c>
      <c r="Z154" s="21">
        <f t="shared" si="38"/>
        <v>0</v>
      </c>
      <c r="AA154" s="21">
        <f t="shared" si="38"/>
        <v>0</v>
      </c>
      <c r="AB154" s="21">
        <f t="shared" si="38"/>
        <v>0</v>
      </c>
      <c r="AC154" s="21">
        <f t="shared" si="38"/>
        <v>0</v>
      </c>
      <c r="AD154" s="20">
        <f t="shared" si="38"/>
        <v>0</v>
      </c>
      <c r="AE154" s="21">
        <f t="shared" si="38"/>
        <v>0</v>
      </c>
      <c r="AF154" s="21">
        <f t="shared" si="38"/>
        <v>0</v>
      </c>
      <c r="AG154" s="21">
        <f t="shared" si="38"/>
        <v>0</v>
      </c>
      <c r="AH154" s="16">
        <f t="shared" si="38"/>
        <v>0</v>
      </c>
      <c r="AI154" s="21">
        <f t="shared" si="38"/>
        <v>0</v>
      </c>
      <c r="AJ154" s="21">
        <f t="shared" si="38"/>
        <v>0</v>
      </c>
      <c r="AK154" s="21">
        <f t="shared" si="38"/>
        <v>0</v>
      </c>
      <c r="AL154" s="21">
        <f t="shared" si="38"/>
        <v>0</v>
      </c>
      <c r="AM154" s="21">
        <f t="shared" si="38"/>
        <v>0</v>
      </c>
      <c r="AN154" s="21">
        <f t="shared" si="38"/>
        <v>0</v>
      </c>
      <c r="AO154" s="21">
        <f t="shared" si="38"/>
        <v>0</v>
      </c>
      <c r="AP154" s="21">
        <f t="shared" si="38"/>
        <v>0</v>
      </c>
      <c r="AQ154" s="26">
        <f t="shared" si="38"/>
        <v>0</v>
      </c>
    </row>
    <row r="155" spans="1:43" ht="15">
      <c r="A155" s="91" t="s">
        <v>14</v>
      </c>
      <c r="B155" s="20">
        <f t="shared" si="38"/>
        <v>0</v>
      </c>
      <c r="C155" s="21">
        <f t="shared" si="38"/>
        <v>0</v>
      </c>
      <c r="D155" s="21">
        <f t="shared" si="38"/>
        <v>0</v>
      </c>
      <c r="E155" s="21">
        <f aca="true" t="shared" si="39" ref="E155:AQ159">+E154+E74</f>
        <v>0</v>
      </c>
      <c r="F155" s="16">
        <f t="shared" si="39"/>
        <v>0</v>
      </c>
      <c r="G155" s="28">
        <f t="shared" si="39"/>
        <v>0</v>
      </c>
      <c r="H155" s="21">
        <f t="shared" si="39"/>
        <v>0</v>
      </c>
      <c r="I155" s="21">
        <f t="shared" si="39"/>
        <v>0</v>
      </c>
      <c r="J155" s="21">
        <f t="shared" si="39"/>
        <v>0</v>
      </c>
      <c r="K155" s="21">
        <f t="shared" si="39"/>
        <v>0</v>
      </c>
      <c r="L155" s="21">
        <f t="shared" si="39"/>
        <v>0</v>
      </c>
      <c r="M155" s="21">
        <f t="shared" si="39"/>
        <v>0</v>
      </c>
      <c r="N155" s="21">
        <f t="shared" si="39"/>
        <v>0</v>
      </c>
      <c r="O155" s="29">
        <f t="shared" si="39"/>
        <v>0</v>
      </c>
      <c r="P155" s="20">
        <f t="shared" si="39"/>
        <v>0</v>
      </c>
      <c r="Q155" s="21">
        <f t="shared" si="39"/>
        <v>0</v>
      </c>
      <c r="R155" s="21">
        <f t="shared" si="39"/>
        <v>0</v>
      </c>
      <c r="S155" s="21">
        <f t="shared" si="39"/>
        <v>0</v>
      </c>
      <c r="T155" s="16">
        <f t="shared" si="39"/>
        <v>0</v>
      </c>
      <c r="U155" s="21">
        <f t="shared" si="39"/>
        <v>0</v>
      </c>
      <c r="V155" s="21">
        <f t="shared" si="39"/>
        <v>0</v>
      </c>
      <c r="W155" s="21">
        <f t="shared" si="39"/>
        <v>0</v>
      </c>
      <c r="X155" s="21">
        <f t="shared" si="39"/>
        <v>0</v>
      </c>
      <c r="Y155" s="21">
        <f t="shared" si="39"/>
        <v>0</v>
      </c>
      <c r="Z155" s="21">
        <f t="shared" si="39"/>
        <v>0</v>
      </c>
      <c r="AA155" s="21">
        <f t="shared" si="39"/>
        <v>0</v>
      </c>
      <c r="AB155" s="21">
        <f t="shared" si="39"/>
        <v>0</v>
      </c>
      <c r="AC155" s="21">
        <f t="shared" si="39"/>
        <v>0</v>
      </c>
      <c r="AD155" s="20">
        <f t="shared" si="39"/>
        <v>0</v>
      </c>
      <c r="AE155" s="21">
        <f t="shared" si="39"/>
        <v>0</v>
      </c>
      <c r="AF155" s="21">
        <f t="shared" si="39"/>
        <v>0</v>
      </c>
      <c r="AG155" s="21">
        <f t="shared" si="39"/>
        <v>0</v>
      </c>
      <c r="AH155" s="16">
        <f t="shared" si="39"/>
        <v>0</v>
      </c>
      <c r="AI155" s="21">
        <f t="shared" si="39"/>
        <v>0</v>
      </c>
      <c r="AJ155" s="21">
        <f t="shared" si="39"/>
        <v>0</v>
      </c>
      <c r="AK155" s="21">
        <f t="shared" si="39"/>
        <v>0</v>
      </c>
      <c r="AL155" s="21">
        <f t="shared" si="39"/>
        <v>0</v>
      </c>
      <c r="AM155" s="21">
        <f t="shared" si="39"/>
        <v>0</v>
      </c>
      <c r="AN155" s="21">
        <f t="shared" si="39"/>
        <v>0</v>
      </c>
      <c r="AO155" s="21">
        <f t="shared" si="39"/>
        <v>0</v>
      </c>
      <c r="AP155" s="21">
        <f t="shared" si="39"/>
        <v>0</v>
      </c>
      <c r="AQ155" s="26">
        <f t="shared" si="39"/>
        <v>0</v>
      </c>
    </row>
    <row r="156" spans="1:43" ht="15">
      <c r="A156" s="91" t="s">
        <v>15</v>
      </c>
      <c r="B156" s="20">
        <f aca="true" t="shared" si="40" ref="B156:D159">+B155+B75</f>
        <v>0</v>
      </c>
      <c r="C156" s="21">
        <f t="shared" si="40"/>
        <v>0</v>
      </c>
      <c r="D156" s="21">
        <f t="shared" si="40"/>
        <v>0</v>
      </c>
      <c r="E156" s="21">
        <f t="shared" si="39"/>
        <v>0</v>
      </c>
      <c r="F156" s="16">
        <f t="shared" si="39"/>
        <v>0</v>
      </c>
      <c r="G156" s="28">
        <f t="shared" si="39"/>
        <v>0</v>
      </c>
      <c r="H156" s="21">
        <f t="shared" si="39"/>
        <v>0</v>
      </c>
      <c r="I156" s="21">
        <f t="shared" si="39"/>
        <v>0</v>
      </c>
      <c r="J156" s="21">
        <f t="shared" si="39"/>
        <v>0</v>
      </c>
      <c r="K156" s="21">
        <f t="shared" si="39"/>
        <v>0</v>
      </c>
      <c r="L156" s="21">
        <f t="shared" si="39"/>
        <v>0</v>
      </c>
      <c r="M156" s="21">
        <f t="shared" si="39"/>
        <v>0</v>
      </c>
      <c r="N156" s="21">
        <f t="shared" si="39"/>
        <v>0</v>
      </c>
      <c r="O156" s="29">
        <f t="shared" si="39"/>
        <v>0</v>
      </c>
      <c r="P156" s="20">
        <f t="shared" si="39"/>
        <v>0</v>
      </c>
      <c r="Q156" s="21">
        <f t="shared" si="39"/>
        <v>0</v>
      </c>
      <c r="R156" s="21">
        <f t="shared" si="39"/>
        <v>0</v>
      </c>
      <c r="S156" s="21">
        <f t="shared" si="39"/>
        <v>0</v>
      </c>
      <c r="T156" s="16">
        <f t="shared" si="39"/>
        <v>0</v>
      </c>
      <c r="U156" s="21">
        <f t="shared" si="39"/>
        <v>0</v>
      </c>
      <c r="V156" s="21">
        <f t="shared" si="39"/>
        <v>0</v>
      </c>
      <c r="W156" s="21">
        <f t="shared" si="39"/>
        <v>0</v>
      </c>
      <c r="X156" s="21">
        <f t="shared" si="39"/>
        <v>0</v>
      </c>
      <c r="Y156" s="21">
        <f t="shared" si="39"/>
        <v>0</v>
      </c>
      <c r="Z156" s="21">
        <f t="shared" si="39"/>
        <v>0</v>
      </c>
      <c r="AA156" s="21">
        <f t="shared" si="39"/>
        <v>0</v>
      </c>
      <c r="AB156" s="21">
        <f t="shared" si="39"/>
        <v>0</v>
      </c>
      <c r="AC156" s="21">
        <f t="shared" si="39"/>
        <v>0</v>
      </c>
      <c r="AD156" s="20">
        <f t="shared" si="39"/>
        <v>0</v>
      </c>
      <c r="AE156" s="21">
        <f t="shared" si="39"/>
        <v>0</v>
      </c>
      <c r="AF156" s="21">
        <f t="shared" si="39"/>
        <v>0</v>
      </c>
      <c r="AG156" s="21">
        <f t="shared" si="39"/>
        <v>0</v>
      </c>
      <c r="AH156" s="16">
        <f t="shared" si="39"/>
        <v>0</v>
      </c>
      <c r="AI156" s="21">
        <f t="shared" si="39"/>
        <v>0</v>
      </c>
      <c r="AJ156" s="21">
        <f t="shared" si="39"/>
        <v>0</v>
      </c>
      <c r="AK156" s="21">
        <f t="shared" si="39"/>
        <v>0</v>
      </c>
      <c r="AL156" s="21">
        <f t="shared" si="39"/>
        <v>0</v>
      </c>
      <c r="AM156" s="21">
        <f t="shared" si="39"/>
        <v>0</v>
      </c>
      <c r="AN156" s="21">
        <f t="shared" si="39"/>
        <v>0</v>
      </c>
      <c r="AO156" s="21">
        <f t="shared" si="39"/>
        <v>0</v>
      </c>
      <c r="AP156" s="21">
        <f t="shared" si="39"/>
        <v>0</v>
      </c>
      <c r="AQ156" s="26">
        <f t="shared" si="39"/>
        <v>0</v>
      </c>
    </row>
    <row r="157" spans="1:43" ht="15">
      <c r="A157" s="91" t="s">
        <v>16</v>
      </c>
      <c r="B157" s="20">
        <f t="shared" si="40"/>
        <v>0</v>
      </c>
      <c r="C157" s="21">
        <f t="shared" si="40"/>
        <v>0</v>
      </c>
      <c r="D157" s="21">
        <f t="shared" si="40"/>
        <v>0</v>
      </c>
      <c r="E157" s="21">
        <f t="shared" si="39"/>
        <v>0</v>
      </c>
      <c r="F157" s="16">
        <f t="shared" si="39"/>
        <v>0</v>
      </c>
      <c r="G157" s="28">
        <f t="shared" si="39"/>
        <v>0</v>
      </c>
      <c r="H157" s="21">
        <f t="shared" si="39"/>
        <v>0</v>
      </c>
      <c r="I157" s="21">
        <f t="shared" si="39"/>
        <v>0</v>
      </c>
      <c r="J157" s="21">
        <f t="shared" si="39"/>
        <v>0</v>
      </c>
      <c r="K157" s="21">
        <f t="shared" si="39"/>
        <v>0</v>
      </c>
      <c r="L157" s="21">
        <f t="shared" si="39"/>
        <v>0</v>
      </c>
      <c r="M157" s="21">
        <f t="shared" si="39"/>
        <v>0</v>
      </c>
      <c r="N157" s="21">
        <f t="shared" si="39"/>
        <v>0</v>
      </c>
      <c r="O157" s="29">
        <f t="shared" si="39"/>
        <v>0</v>
      </c>
      <c r="P157" s="20">
        <f t="shared" si="39"/>
        <v>0</v>
      </c>
      <c r="Q157" s="21">
        <f t="shared" si="39"/>
        <v>0</v>
      </c>
      <c r="R157" s="21">
        <f t="shared" si="39"/>
        <v>0</v>
      </c>
      <c r="S157" s="21">
        <f t="shared" si="39"/>
        <v>0</v>
      </c>
      <c r="T157" s="16">
        <f t="shared" si="39"/>
        <v>0</v>
      </c>
      <c r="U157" s="21">
        <f t="shared" si="39"/>
        <v>0</v>
      </c>
      <c r="V157" s="21">
        <f t="shared" si="39"/>
        <v>0</v>
      </c>
      <c r="W157" s="21">
        <f t="shared" si="39"/>
        <v>0</v>
      </c>
      <c r="X157" s="21">
        <f t="shared" si="39"/>
        <v>0</v>
      </c>
      <c r="Y157" s="21">
        <f t="shared" si="39"/>
        <v>0</v>
      </c>
      <c r="Z157" s="21">
        <f t="shared" si="39"/>
        <v>0</v>
      </c>
      <c r="AA157" s="21">
        <f t="shared" si="39"/>
        <v>0</v>
      </c>
      <c r="AB157" s="21">
        <f t="shared" si="39"/>
        <v>0</v>
      </c>
      <c r="AC157" s="21">
        <f t="shared" si="39"/>
        <v>0</v>
      </c>
      <c r="AD157" s="20">
        <f t="shared" si="39"/>
        <v>0</v>
      </c>
      <c r="AE157" s="21">
        <f t="shared" si="39"/>
        <v>0</v>
      </c>
      <c r="AF157" s="21">
        <f t="shared" si="39"/>
        <v>0</v>
      </c>
      <c r="AG157" s="21">
        <f t="shared" si="39"/>
        <v>0</v>
      </c>
      <c r="AH157" s="16">
        <f t="shared" si="39"/>
        <v>0</v>
      </c>
      <c r="AI157" s="21">
        <f t="shared" si="39"/>
        <v>0</v>
      </c>
      <c r="AJ157" s="21">
        <f t="shared" si="39"/>
        <v>0</v>
      </c>
      <c r="AK157" s="21">
        <f t="shared" si="39"/>
        <v>0</v>
      </c>
      <c r="AL157" s="21">
        <f t="shared" si="39"/>
        <v>0</v>
      </c>
      <c r="AM157" s="21">
        <f t="shared" si="39"/>
        <v>0</v>
      </c>
      <c r="AN157" s="21">
        <f t="shared" si="39"/>
        <v>0</v>
      </c>
      <c r="AO157" s="21">
        <f t="shared" si="39"/>
        <v>0</v>
      </c>
      <c r="AP157" s="21">
        <f t="shared" si="39"/>
        <v>0</v>
      </c>
      <c r="AQ157" s="26">
        <f t="shared" si="39"/>
        <v>0</v>
      </c>
    </row>
    <row r="158" spans="1:43" ht="15">
      <c r="A158" s="91" t="s">
        <v>17</v>
      </c>
      <c r="B158" s="20">
        <f t="shared" si="40"/>
        <v>0</v>
      </c>
      <c r="C158" s="21">
        <f t="shared" si="40"/>
        <v>0</v>
      </c>
      <c r="D158" s="21">
        <f t="shared" si="40"/>
        <v>0</v>
      </c>
      <c r="E158" s="21">
        <f t="shared" si="39"/>
        <v>0</v>
      </c>
      <c r="F158" s="16">
        <f t="shared" si="39"/>
        <v>0</v>
      </c>
      <c r="G158" s="28">
        <f t="shared" si="39"/>
        <v>0</v>
      </c>
      <c r="H158" s="21">
        <f t="shared" si="39"/>
        <v>0</v>
      </c>
      <c r="I158" s="21">
        <f t="shared" si="39"/>
        <v>0</v>
      </c>
      <c r="J158" s="21">
        <f t="shared" si="39"/>
        <v>0</v>
      </c>
      <c r="K158" s="21">
        <f t="shared" si="39"/>
        <v>0</v>
      </c>
      <c r="L158" s="21">
        <f t="shared" si="39"/>
        <v>0</v>
      </c>
      <c r="M158" s="21">
        <f t="shared" si="39"/>
        <v>0</v>
      </c>
      <c r="N158" s="21">
        <f t="shared" si="39"/>
        <v>0</v>
      </c>
      <c r="O158" s="29">
        <f t="shared" si="39"/>
        <v>0</v>
      </c>
      <c r="P158" s="20">
        <f t="shared" si="39"/>
        <v>0</v>
      </c>
      <c r="Q158" s="21">
        <f t="shared" si="39"/>
        <v>0</v>
      </c>
      <c r="R158" s="21">
        <f t="shared" si="39"/>
        <v>0</v>
      </c>
      <c r="S158" s="21">
        <f t="shared" si="39"/>
        <v>0</v>
      </c>
      <c r="T158" s="16">
        <f t="shared" si="39"/>
        <v>0</v>
      </c>
      <c r="U158" s="21">
        <f t="shared" si="39"/>
        <v>0</v>
      </c>
      <c r="V158" s="21">
        <f t="shared" si="39"/>
        <v>0</v>
      </c>
      <c r="W158" s="21">
        <f t="shared" si="39"/>
        <v>0</v>
      </c>
      <c r="X158" s="21">
        <f t="shared" si="39"/>
        <v>0</v>
      </c>
      <c r="Y158" s="21">
        <f t="shared" si="39"/>
        <v>0</v>
      </c>
      <c r="Z158" s="21">
        <f t="shared" si="39"/>
        <v>0</v>
      </c>
      <c r="AA158" s="21">
        <f t="shared" si="39"/>
        <v>0</v>
      </c>
      <c r="AB158" s="21">
        <f t="shared" si="39"/>
        <v>0</v>
      </c>
      <c r="AC158" s="21">
        <f t="shared" si="39"/>
        <v>0</v>
      </c>
      <c r="AD158" s="20">
        <f t="shared" si="39"/>
        <v>0</v>
      </c>
      <c r="AE158" s="21">
        <f t="shared" si="39"/>
        <v>0</v>
      </c>
      <c r="AF158" s="21">
        <f t="shared" si="39"/>
        <v>0</v>
      </c>
      <c r="AG158" s="21">
        <f t="shared" si="39"/>
        <v>0</v>
      </c>
      <c r="AH158" s="16">
        <f t="shared" si="39"/>
        <v>0</v>
      </c>
      <c r="AI158" s="21">
        <f t="shared" si="39"/>
        <v>0</v>
      </c>
      <c r="AJ158" s="21">
        <f t="shared" si="39"/>
        <v>0</v>
      </c>
      <c r="AK158" s="21">
        <f t="shared" si="39"/>
        <v>0</v>
      </c>
      <c r="AL158" s="21">
        <f t="shared" si="39"/>
        <v>0</v>
      </c>
      <c r="AM158" s="21">
        <f t="shared" si="39"/>
        <v>0</v>
      </c>
      <c r="AN158" s="21">
        <f t="shared" si="39"/>
        <v>0</v>
      </c>
      <c r="AO158" s="21">
        <f t="shared" si="39"/>
        <v>0</v>
      </c>
      <c r="AP158" s="21">
        <f t="shared" si="39"/>
        <v>0</v>
      </c>
      <c r="AQ158" s="26">
        <f t="shared" si="39"/>
        <v>0</v>
      </c>
    </row>
    <row r="159" spans="1:43" ht="15.75" thickBot="1">
      <c r="A159" s="101" t="s">
        <v>18</v>
      </c>
      <c r="B159" s="43">
        <f t="shared" si="40"/>
        <v>0</v>
      </c>
      <c r="C159" s="44">
        <f t="shared" si="40"/>
        <v>0</v>
      </c>
      <c r="D159" s="44">
        <f t="shared" si="40"/>
        <v>0</v>
      </c>
      <c r="E159" s="44">
        <f t="shared" si="39"/>
        <v>0</v>
      </c>
      <c r="F159" s="45">
        <f t="shared" si="39"/>
        <v>0</v>
      </c>
      <c r="G159" s="46">
        <f t="shared" si="39"/>
        <v>0</v>
      </c>
      <c r="H159" s="44">
        <f t="shared" si="39"/>
        <v>0</v>
      </c>
      <c r="I159" s="44">
        <f t="shared" si="39"/>
        <v>0</v>
      </c>
      <c r="J159" s="44">
        <f t="shared" si="39"/>
        <v>0</v>
      </c>
      <c r="K159" s="44">
        <f t="shared" si="39"/>
        <v>0</v>
      </c>
      <c r="L159" s="44">
        <f t="shared" si="39"/>
        <v>0</v>
      </c>
      <c r="M159" s="44">
        <f t="shared" si="39"/>
        <v>0</v>
      </c>
      <c r="N159" s="44">
        <f t="shared" si="39"/>
        <v>0</v>
      </c>
      <c r="O159" s="48">
        <f t="shared" si="39"/>
        <v>0</v>
      </c>
      <c r="P159" s="43">
        <f t="shared" si="39"/>
        <v>0</v>
      </c>
      <c r="Q159" s="44">
        <f t="shared" si="39"/>
        <v>0</v>
      </c>
      <c r="R159" s="44">
        <f t="shared" si="39"/>
        <v>0</v>
      </c>
      <c r="S159" s="44">
        <f t="shared" si="39"/>
        <v>0</v>
      </c>
      <c r="T159" s="45">
        <f t="shared" si="39"/>
        <v>0</v>
      </c>
      <c r="U159" s="44">
        <f t="shared" si="39"/>
        <v>0</v>
      </c>
      <c r="V159" s="44">
        <f t="shared" si="39"/>
        <v>0</v>
      </c>
      <c r="W159" s="44">
        <f t="shared" si="39"/>
        <v>0</v>
      </c>
      <c r="X159" s="44">
        <f t="shared" si="39"/>
        <v>0</v>
      </c>
      <c r="Y159" s="44">
        <f t="shared" si="39"/>
        <v>0</v>
      </c>
      <c r="Z159" s="44">
        <f t="shared" si="39"/>
        <v>0</v>
      </c>
      <c r="AA159" s="44">
        <f t="shared" si="39"/>
        <v>0</v>
      </c>
      <c r="AB159" s="44">
        <f t="shared" si="39"/>
        <v>0</v>
      </c>
      <c r="AC159" s="44">
        <f t="shared" si="39"/>
        <v>0</v>
      </c>
      <c r="AD159" s="43">
        <f t="shared" si="39"/>
        <v>0</v>
      </c>
      <c r="AE159" s="44">
        <f t="shared" si="39"/>
        <v>0</v>
      </c>
      <c r="AF159" s="44">
        <f t="shared" si="39"/>
        <v>0</v>
      </c>
      <c r="AG159" s="44">
        <f t="shared" si="39"/>
        <v>0</v>
      </c>
      <c r="AH159" s="45">
        <f t="shared" si="39"/>
        <v>0</v>
      </c>
      <c r="AI159" s="44">
        <f t="shared" si="39"/>
        <v>0</v>
      </c>
      <c r="AJ159" s="44">
        <f t="shared" si="39"/>
        <v>0</v>
      </c>
      <c r="AK159" s="44">
        <f t="shared" si="39"/>
        <v>0</v>
      </c>
      <c r="AL159" s="44">
        <f t="shared" si="39"/>
        <v>0</v>
      </c>
      <c r="AM159" s="44">
        <f t="shared" si="39"/>
        <v>0</v>
      </c>
      <c r="AN159" s="44">
        <f t="shared" si="39"/>
        <v>0</v>
      </c>
      <c r="AO159" s="44">
        <f t="shared" si="39"/>
        <v>0</v>
      </c>
      <c r="AP159" s="44">
        <f t="shared" si="39"/>
        <v>0</v>
      </c>
      <c r="AQ159" s="47">
        <f t="shared" si="39"/>
        <v>0</v>
      </c>
    </row>
    <row r="161" ht="14.25">
      <c r="A161" s="110"/>
    </row>
    <row r="162" ht="15" thickBot="1"/>
    <row r="163" spans="1:57" ht="15">
      <c r="A163" s="53" t="s">
        <v>33</v>
      </c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5"/>
      <c r="BB163" s="55"/>
      <c r="BC163" s="55"/>
      <c r="BD163" s="55"/>
      <c r="BE163" s="66"/>
    </row>
    <row r="164" spans="1:57" ht="15.75" thickBot="1">
      <c r="A164" s="57" t="s">
        <v>21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9"/>
      <c r="BB164" s="59"/>
      <c r="BC164" s="59"/>
      <c r="BD164" s="59"/>
      <c r="BE164" s="84"/>
    </row>
    <row r="165" spans="1:57" ht="15">
      <c r="A165" s="61"/>
      <c r="B165" s="62" t="s">
        <v>1</v>
      </c>
      <c r="C165" s="63"/>
      <c r="D165" s="63"/>
      <c r="E165" s="63"/>
      <c r="F165" s="63"/>
      <c r="G165" s="63"/>
      <c r="H165" s="63"/>
      <c r="I165" s="64"/>
      <c r="J165" s="64"/>
      <c r="K165" s="64"/>
      <c r="L165" s="64"/>
      <c r="M165" s="64"/>
      <c r="N165" s="64"/>
      <c r="O165" s="66"/>
      <c r="P165" s="62" t="s">
        <v>2</v>
      </c>
      <c r="Q165" s="63"/>
      <c r="R165" s="63"/>
      <c r="S165" s="63"/>
      <c r="T165" s="63"/>
      <c r="U165" s="63"/>
      <c r="V165" s="63"/>
      <c r="W165" s="64"/>
      <c r="X165" s="64"/>
      <c r="Y165" s="64"/>
      <c r="Z165" s="64"/>
      <c r="AA165" s="64"/>
      <c r="AB165" s="64"/>
      <c r="AC165" s="65"/>
      <c r="AD165" s="62" t="s">
        <v>5</v>
      </c>
      <c r="AE165" s="63"/>
      <c r="AF165" s="63"/>
      <c r="AG165" s="63"/>
      <c r="AH165" s="63"/>
      <c r="AI165" s="63"/>
      <c r="AJ165" s="63"/>
      <c r="AK165" s="64"/>
      <c r="AL165" s="64"/>
      <c r="AM165" s="64"/>
      <c r="AN165" s="64"/>
      <c r="AO165" s="64"/>
      <c r="AP165" s="64"/>
      <c r="AQ165" s="66"/>
      <c r="AR165" s="62" t="s">
        <v>3</v>
      </c>
      <c r="AS165" s="63"/>
      <c r="AT165" s="63"/>
      <c r="AU165" s="63"/>
      <c r="AV165" s="63"/>
      <c r="AW165" s="63"/>
      <c r="AX165" s="63"/>
      <c r="AY165" s="18"/>
      <c r="AZ165" s="18"/>
      <c r="BA165" s="19"/>
      <c r="BB165" s="19"/>
      <c r="BC165" s="19"/>
      <c r="BD165" s="19"/>
      <c r="BE165" s="65"/>
    </row>
    <row r="166" spans="1:57" ht="15">
      <c r="A166" s="69" t="s">
        <v>6</v>
      </c>
      <c r="B166" s="70">
        <v>2004</v>
      </c>
      <c r="C166" s="71">
        <v>2005</v>
      </c>
      <c r="D166" s="71">
        <v>2006</v>
      </c>
      <c r="E166" s="71">
        <v>2007</v>
      </c>
      <c r="F166" s="71">
        <v>2008</v>
      </c>
      <c r="G166" s="71">
        <v>2009</v>
      </c>
      <c r="H166" s="72">
        <v>2010</v>
      </c>
      <c r="I166" s="72">
        <v>2011</v>
      </c>
      <c r="J166" s="72">
        <v>2012</v>
      </c>
      <c r="K166" s="72">
        <v>2013</v>
      </c>
      <c r="L166" s="72">
        <v>2014</v>
      </c>
      <c r="M166" s="72">
        <v>2015</v>
      </c>
      <c r="N166" s="72">
        <v>2016</v>
      </c>
      <c r="O166" s="74">
        <v>2017</v>
      </c>
      <c r="P166" s="70">
        <v>2004</v>
      </c>
      <c r="Q166" s="71">
        <v>2005</v>
      </c>
      <c r="R166" s="71">
        <v>2006</v>
      </c>
      <c r="S166" s="71">
        <v>2007</v>
      </c>
      <c r="T166" s="71">
        <v>2008</v>
      </c>
      <c r="U166" s="71">
        <v>2009</v>
      </c>
      <c r="V166" s="72">
        <v>2010</v>
      </c>
      <c r="W166" s="72">
        <v>2011</v>
      </c>
      <c r="X166" s="72">
        <v>2012</v>
      </c>
      <c r="Y166" s="72">
        <v>2013</v>
      </c>
      <c r="Z166" s="72">
        <v>2014</v>
      </c>
      <c r="AA166" s="72">
        <v>2015</v>
      </c>
      <c r="AB166" s="72">
        <v>2016</v>
      </c>
      <c r="AC166" s="113">
        <v>2017</v>
      </c>
      <c r="AD166" s="70">
        <v>2004</v>
      </c>
      <c r="AE166" s="71">
        <v>2005</v>
      </c>
      <c r="AF166" s="71">
        <v>2006</v>
      </c>
      <c r="AG166" s="71">
        <v>2007</v>
      </c>
      <c r="AH166" s="71">
        <v>2008</v>
      </c>
      <c r="AI166" s="71">
        <v>2009</v>
      </c>
      <c r="AJ166" s="72">
        <v>2010</v>
      </c>
      <c r="AK166" s="72">
        <v>2011</v>
      </c>
      <c r="AL166" s="72">
        <v>2012</v>
      </c>
      <c r="AM166" s="72">
        <v>2013</v>
      </c>
      <c r="AN166" s="72">
        <v>2014</v>
      </c>
      <c r="AO166" s="72">
        <v>2015</v>
      </c>
      <c r="AP166" s="72">
        <v>2016</v>
      </c>
      <c r="AQ166" s="74">
        <v>2017</v>
      </c>
      <c r="AR166" s="70">
        <v>2004</v>
      </c>
      <c r="AS166" s="71">
        <v>2005</v>
      </c>
      <c r="AT166" s="71">
        <v>2006</v>
      </c>
      <c r="AU166" s="71">
        <v>2007</v>
      </c>
      <c r="AV166" s="71">
        <v>2008</v>
      </c>
      <c r="AW166" s="71">
        <v>2009</v>
      </c>
      <c r="AX166" s="72">
        <v>2010</v>
      </c>
      <c r="AY166" s="71">
        <v>2011</v>
      </c>
      <c r="AZ166" s="75">
        <v>2012</v>
      </c>
      <c r="BA166" s="76">
        <v>2013</v>
      </c>
      <c r="BB166" s="75">
        <v>2014</v>
      </c>
      <c r="BC166" s="76">
        <v>2015</v>
      </c>
      <c r="BD166" s="76">
        <v>2016</v>
      </c>
      <c r="BE166" s="74">
        <v>2017</v>
      </c>
    </row>
    <row r="167" spans="1:57" ht="15">
      <c r="A167" s="77" t="s">
        <v>7</v>
      </c>
      <c r="B167" s="20">
        <f aca="true" t="shared" si="41" ref="B167:AQ173">+B7+B27</f>
        <v>45621</v>
      </c>
      <c r="C167" s="21">
        <f t="shared" si="41"/>
        <v>47646</v>
      </c>
      <c r="D167" s="21">
        <f t="shared" si="41"/>
        <v>57355</v>
      </c>
      <c r="E167" s="21">
        <f t="shared" si="41"/>
        <v>49839</v>
      </c>
      <c r="F167" s="16">
        <f t="shared" si="41"/>
        <v>55114</v>
      </c>
      <c r="G167" s="22">
        <f t="shared" si="41"/>
        <v>80392</v>
      </c>
      <c r="H167" s="23">
        <f t="shared" si="41"/>
        <v>52747</v>
      </c>
      <c r="I167" s="23">
        <f t="shared" si="41"/>
        <v>44449</v>
      </c>
      <c r="J167" s="23">
        <f t="shared" si="41"/>
        <v>62705</v>
      </c>
      <c r="K167" s="23">
        <f t="shared" si="41"/>
        <v>44719</v>
      </c>
      <c r="L167" s="23">
        <f t="shared" si="41"/>
        <v>66410</v>
      </c>
      <c r="M167" s="23">
        <f t="shared" si="41"/>
        <v>43584</v>
      </c>
      <c r="N167" s="23">
        <f t="shared" si="41"/>
        <v>23281</v>
      </c>
      <c r="O167" s="29">
        <f t="shared" si="41"/>
        <v>36156</v>
      </c>
      <c r="P167" s="20">
        <f t="shared" si="41"/>
        <v>0</v>
      </c>
      <c r="Q167" s="21">
        <f t="shared" si="41"/>
        <v>0</v>
      </c>
      <c r="R167" s="21">
        <f t="shared" si="41"/>
        <v>0</v>
      </c>
      <c r="S167" s="21">
        <f t="shared" si="41"/>
        <v>0</v>
      </c>
      <c r="T167" s="16">
        <f t="shared" si="41"/>
        <v>0</v>
      </c>
      <c r="U167" s="22">
        <f t="shared" si="41"/>
        <v>0</v>
      </c>
      <c r="V167" s="23">
        <f t="shared" si="41"/>
        <v>0</v>
      </c>
      <c r="W167" s="23">
        <f t="shared" si="41"/>
        <v>0</v>
      </c>
      <c r="X167" s="23">
        <f t="shared" si="41"/>
        <v>0</v>
      </c>
      <c r="Y167" s="23">
        <f t="shared" si="41"/>
        <v>0</v>
      </c>
      <c r="Z167" s="23">
        <f t="shared" si="41"/>
        <v>0</v>
      </c>
      <c r="AA167" s="23">
        <f t="shared" si="41"/>
        <v>0</v>
      </c>
      <c r="AB167" s="23">
        <f t="shared" si="41"/>
        <v>0</v>
      </c>
      <c r="AC167" s="21">
        <f t="shared" si="41"/>
        <v>0</v>
      </c>
      <c r="AD167" s="20">
        <f t="shared" si="41"/>
        <v>21880</v>
      </c>
      <c r="AE167" s="21">
        <f t="shared" si="41"/>
        <v>47071</v>
      </c>
      <c r="AF167" s="21">
        <f t="shared" si="41"/>
        <v>22166</v>
      </c>
      <c r="AG167" s="21">
        <f t="shared" si="41"/>
        <v>31454</v>
      </c>
      <c r="AH167" s="16">
        <f t="shared" si="41"/>
        <v>66288</v>
      </c>
      <c r="AI167" s="22">
        <f t="shared" si="41"/>
        <v>46789</v>
      </c>
      <c r="AJ167" s="23">
        <f t="shared" si="41"/>
        <v>15998</v>
      </c>
      <c r="AK167" s="23">
        <f t="shared" si="41"/>
        <v>26163</v>
      </c>
      <c r="AL167" s="23">
        <f t="shared" si="41"/>
        <v>47473</v>
      </c>
      <c r="AM167" s="23">
        <f t="shared" si="41"/>
        <v>97578</v>
      </c>
      <c r="AN167" s="23">
        <f t="shared" si="41"/>
        <v>28623</v>
      </c>
      <c r="AO167" s="23">
        <f t="shared" si="41"/>
        <v>8995</v>
      </c>
      <c r="AP167" s="23">
        <f t="shared" si="41"/>
        <v>20158</v>
      </c>
      <c r="AQ167" s="23">
        <f t="shared" si="41"/>
        <v>32941</v>
      </c>
      <c r="AR167" s="20">
        <f aca="true" t="shared" si="42" ref="AR167:BE178">+AD167+P167+B167</f>
        <v>67501</v>
      </c>
      <c r="AS167" s="21">
        <f t="shared" si="42"/>
        <v>94717</v>
      </c>
      <c r="AT167" s="21">
        <f t="shared" si="42"/>
        <v>79521</v>
      </c>
      <c r="AU167" s="21">
        <f t="shared" si="42"/>
        <v>81293</v>
      </c>
      <c r="AV167" s="16">
        <f t="shared" si="42"/>
        <v>121402</v>
      </c>
      <c r="AW167" s="22">
        <f t="shared" si="42"/>
        <v>127181</v>
      </c>
      <c r="AX167" s="23">
        <f t="shared" si="42"/>
        <v>68745</v>
      </c>
      <c r="AY167" s="21">
        <f t="shared" si="42"/>
        <v>70612</v>
      </c>
      <c r="AZ167" s="28">
        <f t="shared" si="42"/>
        <v>110178</v>
      </c>
      <c r="BA167" s="28">
        <f t="shared" si="42"/>
        <v>142297</v>
      </c>
      <c r="BB167" s="16">
        <f t="shared" si="42"/>
        <v>95033</v>
      </c>
      <c r="BC167" s="28">
        <f t="shared" si="42"/>
        <v>52579</v>
      </c>
      <c r="BD167" s="28">
        <f t="shared" si="42"/>
        <v>43439</v>
      </c>
      <c r="BE167" s="26">
        <f t="shared" si="42"/>
        <v>69097</v>
      </c>
    </row>
    <row r="168" spans="1:57" ht="15">
      <c r="A168" s="77" t="s">
        <v>8</v>
      </c>
      <c r="B168" s="20">
        <f t="shared" si="41"/>
        <v>46534</v>
      </c>
      <c r="C168" s="21">
        <f t="shared" si="41"/>
        <v>52356</v>
      </c>
      <c r="D168" s="21">
        <f t="shared" si="41"/>
        <v>52029</v>
      </c>
      <c r="E168" s="21">
        <f t="shared" si="41"/>
        <v>61353</v>
      </c>
      <c r="F168" s="16">
        <f t="shared" si="41"/>
        <v>45771</v>
      </c>
      <c r="G168" s="28">
        <f t="shared" si="41"/>
        <v>73658</v>
      </c>
      <c r="H168" s="21">
        <f t="shared" si="41"/>
        <v>40769</v>
      </c>
      <c r="I168" s="21">
        <f t="shared" si="41"/>
        <v>50496</v>
      </c>
      <c r="J168" s="21">
        <f t="shared" si="41"/>
        <v>39865</v>
      </c>
      <c r="K168" s="21">
        <f t="shared" si="41"/>
        <v>46352</v>
      </c>
      <c r="L168" s="21">
        <f t="shared" si="41"/>
        <v>55516</v>
      </c>
      <c r="M168" s="21">
        <f t="shared" si="41"/>
        <v>33186</v>
      </c>
      <c r="N168" s="21">
        <f t="shared" si="41"/>
        <v>20159</v>
      </c>
      <c r="O168" s="29">
        <f t="shared" si="41"/>
        <v>36510</v>
      </c>
      <c r="P168" s="20">
        <f t="shared" si="41"/>
        <v>0</v>
      </c>
      <c r="Q168" s="21">
        <f t="shared" si="41"/>
        <v>0</v>
      </c>
      <c r="R168" s="21">
        <f t="shared" si="41"/>
        <v>0</v>
      </c>
      <c r="S168" s="21">
        <f t="shared" si="41"/>
        <v>0</v>
      </c>
      <c r="T168" s="16">
        <f t="shared" si="41"/>
        <v>0</v>
      </c>
      <c r="U168" s="28">
        <f t="shared" si="41"/>
        <v>0</v>
      </c>
      <c r="V168" s="21">
        <f t="shared" si="41"/>
        <v>161</v>
      </c>
      <c r="W168" s="21">
        <f t="shared" si="41"/>
        <v>0</v>
      </c>
      <c r="X168" s="21">
        <f t="shared" si="41"/>
        <v>0</v>
      </c>
      <c r="Y168" s="21">
        <f t="shared" si="41"/>
        <v>0</v>
      </c>
      <c r="Z168" s="21">
        <f t="shared" si="41"/>
        <v>0</v>
      </c>
      <c r="AA168" s="21">
        <f t="shared" si="41"/>
        <v>0</v>
      </c>
      <c r="AB168" s="21">
        <f t="shared" si="41"/>
        <v>0</v>
      </c>
      <c r="AC168" s="21">
        <f t="shared" si="41"/>
        <v>0</v>
      </c>
      <c r="AD168" s="20">
        <f t="shared" si="41"/>
        <v>20716</v>
      </c>
      <c r="AE168" s="21">
        <f t="shared" si="41"/>
        <v>17563</v>
      </c>
      <c r="AF168" s="21">
        <f t="shared" si="41"/>
        <v>33878</v>
      </c>
      <c r="AG168" s="21">
        <f t="shared" si="41"/>
        <v>38723</v>
      </c>
      <c r="AH168" s="16">
        <f t="shared" si="41"/>
        <v>64517</v>
      </c>
      <c r="AI168" s="28">
        <f t="shared" si="41"/>
        <v>16881</v>
      </c>
      <c r="AJ168" s="21">
        <f t="shared" si="41"/>
        <v>51690</v>
      </c>
      <c r="AK168" s="21">
        <f t="shared" si="41"/>
        <v>47395</v>
      </c>
      <c r="AL168" s="21">
        <f t="shared" si="41"/>
        <v>54611</v>
      </c>
      <c r="AM168" s="21">
        <f t="shared" si="41"/>
        <v>68258</v>
      </c>
      <c r="AN168" s="21">
        <f t="shared" si="41"/>
        <v>137284</v>
      </c>
      <c r="AO168" s="21">
        <f t="shared" si="41"/>
        <v>36334</v>
      </c>
      <c r="AP168" s="21">
        <f t="shared" si="41"/>
        <v>41876</v>
      </c>
      <c r="AQ168" s="21">
        <f t="shared" si="41"/>
        <v>29162</v>
      </c>
      <c r="AR168" s="20">
        <f t="shared" si="42"/>
        <v>67250</v>
      </c>
      <c r="AS168" s="21">
        <f t="shared" si="42"/>
        <v>69919</v>
      </c>
      <c r="AT168" s="21">
        <f t="shared" si="42"/>
        <v>85907</v>
      </c>
      <c r="AU168" s="21">
        <f t="shared" si="42"/>
        <v>100076</v>
      </c>
      <c r="AV168" s="16">
        <f t="shared" si="42"/>
        <v>110288</v>
      </c>
      <c r="AW168" s="28">
        <f t="shared" si="42"/>
        <v>90539</v>
      </c>
      <c r="AX168" s="21">
        <f t="shared" si="42"/>
        <v>92620</v>
      </c>
      <c r="AY168" s="21">
        <f t="shared" si="42"/>
        <v>97891</v>
      </c>
      <c r="AZ168" s="28">
        <f t="shared" si="42"/>
        <v>94476</v>
      </c>
      <c r="BA168" s="28">
        <f t="shared" si="42"/>
        <v>114610</v>
      </c>
      <c r="BB168" s="16">
        <f t="shared" si="42"/>
        <v>192800</v>
      </c>
      <c r="BC168" s="28">
        <f t="shared" si="42"/>
        <v>69520</v>
      </c>
      <c r="BD168" s="28">
        <f t="shared" si="42"/>
        <v>62035</v>
      </c>
      <c r="BE168" s="26">
        <f t="shared" si="42"/>
        <v>65672</v>
      </c>
    </row>
    <row r="169" spans="1:57" ht="15">
      <c r="A169" s="77" t="s">
        <v>9</v>
      </c>
      <c r="B169" s="20">
        <f t="shared" si="41"/>
        <v>53581</v>
      </c>
      <c r="C169" s="21">
        <f t="shared" si="41"/>
        <v>50645</v>
      </c>
      <c r="D169" s="21">
        <f t="shared" si="41"/>
        <v>65371</v>
      </c>
      <c r="E169" s="21">
        <f t="shared" si="41"/>
        <v>53963</v>
      </c>
      <c r="F169" s="16">
        <f t="shared" si="41"/>
        <v>46638</v>
      </c>
      <c r="G169" s="28">
        <f t="shared" si="41"/>
        <v>99865</v>
      </c>
      <c r="H169" s="21">
        <f t="shared" si="41"/>
        <v>40080</v>
      </c>
      <c r="I169" s="21">
        <f t="shared" si="41"/>
        <v>64116</v>
      </c>
      <c r="J169" s="21">
        <f t="shared" si="41"/>
        <v>39911</v>
      </c>
      <c r="K169" s="21">
        <f t="shared" si="41"/>
        <v>59074</v>
      </c>
      <c r="L169" s="21">
        <f t="shared" si="41"/>
        <v>23605</v>
      </c>
      <c r="M169" s="21">
        <f t="shared" si="41"/>
        <v>33653</v>
      </c>
      <c r="N169" s="21">
        <f t="shared" si="41"/>
        <v>39920</v>
      </c>
      <c r="O169" s="29">
        <f t="shared" si="41"/>
        <v>39612</v>
      </c>
      <c r="P169" s="20">
        <f t="shared" si="41"/>
        <v>0</v>
      </c>
      <c r="Q169" s="21">
        <f t="shared" si="41"/>
        <v>0</v>
      </c>
      <c r="R169" s="21">
        <f t="shared" si="41"/>
        <v>0</v>
      </c>
      <c r="S169" s="21">
        <f t="shared" si="41"/>
        <v>0</v>
      </c>
      <c r="T169" s="16">
        <f t="shared" si="41"/>
        <v>0</v>
      </c>
      <c r="U169" s="28">
        <f t="shared" si="41"/>
        <v>0</v>
      </c>
      <c r="V169" s="21">
        <f t="shared" si="41"/>
        <v>0</v>
      </c>
      <c r="W169" s="21">
        <f t="shared" si="41"/>
        <v>0</v>
      </c>
      <c r="X169" s="21">
        <f t="shared" si="41"/>
        <v>0</v>
      </c>
      <c r="Y169" s="21">
        <f t="shared" si="41"/>
        <v>0</v>
      </c>
      <c r="Z169" s="21">
        <f t="shared" si="41"/>
        <v>0</v>
      </c>
      <c r="AA169" s="21">
        <f t="shared" si="41"/>
        <v>0</v>
      </c>
      <c r="AB169" s="21">
        <f t="shared" si="41"/>
        <v>0</v>
      </c>
      <c r="AC169" s="21">
        <f t="shared" si="41"/>
        <v>0</v>
      </c>
      <c r="AD169" s="20">
        <f t="shared" si="41"/>
        <v>36446</v>
      </c>
      <c r="AE169" s="21">
        <f t="shared" si="41"/>
        <v>34202</v>
      </c>
      <c r="AF169" s="21">
        <f t="shared" si="41"/>
        <v>19854</v>
      </c>
      <c r="AG169" s="21">
        <f t="shared" si="41"/>
        <v>59881</v>
      </c>
      <c r="AH169" s="16">
        <f t="shared" si="41"/>
        <v>66124</v>
      </c>
      <c r="AI169" s="28">
        <f t="shared" si="41"/>
        <v>40661</v>
      </c>
      <c r="AJ169" s="21">
        <f t="shared" si="41"/>
        <v>68006</v>
      </c>
      <c r="AK169" s="21">
        <f t="shared" si="41"/>
        <v>43717</v>
      </c>
      <c r="AL169" s="21">
        <f t="shared" si="41"/>
        <v>95785</v>
      </c>
      <c r="AM169" s="21">
        <f t="shared" si="41"/>
        <v>75839</v>
      </c>
      <c r="AN169" s="21">
        <f t="shared" si="41"/>
        <v>62992</v>
      </c>
      <c r="AO169" s="21">
        <f t="shared" si="41"/>
        <v>147392</v>
      </c>
      <c r="AP169" s="21">
        <f t="shared" si="41"/>
        <v>12352</v>
      </c>
      <c r="AQ169" s="21">
        <f t="shared" si="41"/>
        <v>57404</v>
      </c>
      <c r="AR169" s="20">
        <f t="shared" si="42"/>
        <v>90027</v>
      </c>
      <c r="AS169" s="21">
        <f t="shared" si="42"/>
        <v>84847</v>
      </c>
      <c r="AT169" s="21">
        <f t="shared" si="42"/>
        <v>85225</v>
      </c>
      <c r="AU169" s="21">
        <f t="shared" si="42"/>
        <v>113844</v>
      </c>
      <c r="AV169" s="16">
        <f t="shared" si="42"/>
        <v>112762</v>
      </c>
      <c r="AW169" s="28">
        <f t="shared" si="42"/>
        <v>140526</v>
      </c>
      <c r="AX169" s="21">
        <f t="shared" si="42"/>
        <v>108086</v>
      </c>
      <c r="AY169" s="21">
        <f t="shared" si="42"/>
        <v>107833</v>
      </c>
      <c r="AZ169" s="28">
        <f t="shared" si="42"/>
        <v>135696</v>
      </c>
      <c r="BA169" s="28">
        <f t="shared" si="42"/>
        <v>134913</v>
      </c>
      <c r="BB169" s="16">
        <f t="shared" si="42"/>
        <v>86597</v>
      </c>
      <c r="BC169" s="28">
        <f t="shared" si="42"/>
        <v>181045</v>
      </c>
      <c r="BD169" s="28">
        <f t="shared" si="42"/>
        <v>52272</v>
      </c>
      <c r="BE169" s="26">
        <f t="shared" si="42"/>
        <v>97016</v>
      </c>
    </row>
    <row r="170" spans="1:57" ht="15">
      <c r="A170" s="77" t="s">
        <v>10</v>
      </c>
      <c r="B170" s="20">
        <f t="shared" si="41"/>
        <v>51985</v>
      </c>
      <c r="C170" s="21">
        <f t="shared" si="41"/>
        <v>61400</v>
      </c>
      <c r="D170" s="21">
        <f t="shared" si="41"/>
        <v>65371</v>
      </c>
      <c r="E170" s="21">
        <f t="shared" si="41"/>
        <v>50943</v>
      </c>
      <c r="F170" s="16">
        <f t="shared" si="41"/>
        <v>47413</v>
      </c>
      <c r="G170" s="28">
        <f t="shared" si="41"/>
        <v>60955</v>
      </c>
      <c r="H170" s="21">
        <f t="shared" si="41"/>
        <v>48575</v>
      </c>
      <c r="I170" s="21">
        <f t="shared" si="41"/>
        <v>55653</v>
      </c>
      <c r="J170" s="21">
        <f t="shared" si="41"/>
        <v>55369</v>
      </c>
      <c r="K170" s="21">
        <f t="shared" si="41"/>
        <v>55664</v>
      </c>
      <c r="L170" s="21">
        <f t="shared" si="41"/>
        <v>36804</v>
      </c>
      <c r="M170" s="21">
        <f t="shared" si="41"/>
        <v>26045</v>
      </c>
      <c r="N170" s="21">
        <f t="shared" si="41"/>
        <v>46235</v>
      </c>
      <c r="O170" s="29">
        <f t="shared" si="41"/>
        <v>37209</v>
      </c>
      <c r="P170" s="20">
        <f t="shared" si="41"/>
        <v>0</v>
      </c>
      <c r="Q170" s="21">
        <f t="shared" si="41"/>
        <v>0</v>
      </c>
      <c r="R170" s="21">
        <f t="shared" si="41"/>
        <v>0</v>
      </c>
      <c r="S170" s="21">
        <f t="shared" si="41"/>
        <v>0</v>
      </c>
      <c r="T170" s="16">
        <f t="shared" si="41"/>
        <v>0</v>
      </c>
      <c r="U170" s="28">
        <f t="shared" si="41"/>
        <v>0</v>
      </c>
      <c r="V170" s="21">
        <f t="shared" si="41"/>
        <v>0</v>
      </c>
      <c r="W170" s="21">
        <f t="shared" si="41"/>
        <v>0</v>
      </c>
      <c r="X170" s="21">
        <f t="shared" si="41"/>
        <v>0</v>
      </c>
      <c r="Y170" s="21">
        <f t="shared" si="41"/>
        <v>0</v>
      </c>
      <c r="Z170" s="21">
        <f t="shared" si="41"/>
        <v>0</v>
      </c>
      <c r="AA170" s="21">
        <f t="shared" si="41"/>
        <v>0</v>
      </c>
      <c r="AB170" s="21">
        <f t="shared" si="41"/>
        <v>0</v>
      </c>
      <c r="AC170" s="21">
        <f t="shared" si="41"/>
        <v>0</v>
      </c>
      <c r="AD170" s="20">
        <f t="shared" si="41"/>
        <v>55685</v>
      </c>
      <c r="AE170" s="21">
        <f t="shared" si="41"/>
        <v>38936</v>
      </c>
      <c r="AF170" s="21">
        <f t="shared" si="41"/>
        <v>57613</v>
      </c>
      <c r="AG170" s="21">
        <f t="shared" si="41"/>
        <v>58869</v>
      </c>
      <c r="AH170" s="16">
        <f t="shared" si="41"/>
        <v>56311</v>
      </c>
      <c r="AI170" s="28">
        <f t="shared" si="41"/>
        <v>51775</v>
      </c>
      <c r="AJ170" s="21">
        <f t="shared" si="41"/>
        <v>47305</v>
      </c>
      <c r="AK170" s="21">
        <f t="shared" si="41"/>
        <v>62196</v>
      </c>
      <c r="AL170" s="21">
        <f t="shared" si="41"/>
        <v>65453</v>
      </c>
      <c r="AM170" s="21">
        <f t="shared" si="41"/>
        <v>60073</v>
      </c>
      <c r="AN170" s="21">
        <f t="shared" si="41"/>
        <v>71406</v>
      </c>
      <c r="AO170" s="21">
        <f t="shared" si="41"/>
        <v>36483</v>
      </c>
      <c r="AP170" s="21">
        <f t="shared" si="41"/>
        <v>47610</v>
      </c>
      <c r="AQ170" s="21">
        <f t="shared" si="41"/>
        <v>79858</v>
      </c>
      <c r="AR170" s="20">
        <f t="shared" si="42"/>
        <v>107670</v>
      </c>
      <c r="AS170" s="21">
        <f t="shared" si="42"/>
        <v>100336</v>
      </c>
      <c r="AT170" s="21">
        <f t="shared" si="42"/>
        <v>122984</v>
      </c>
      <c r="AU170" s="21">
        <f t="shared" si="42"/>
        <v>109812</v>
      </c>
      <c r="AV170" s="16">
        <f t="shared" si="42"/>
        <v>103724</v>
      </c>
      <c r="AW170" s="28">
        <f t="shared" si="42"/>
        <v>112730</v>
      </c>
      <c r="AX170" s="21">
        <f t="shared" si="42"/>
        <v>95880</v>
      </c>
      <c r="AY170" s="21">
        <f t="shared" si="42"/>
        <v>117849</v>
      </c>
      <c r="AZ170" s="28">
        <f t="shared" si="42"/>
        <v>120822</v>
      </c>
      <c r="BA170" s="28">
        <f t="shared" si="42"/>
        <v>115737</v>
      </c>
      <c r="BB170" s="16">
        <f t="shared" si="42"/>
        <v>108210</v>
      </c>
      <c r="BC170" s="28">
        <f t="shared" si="42"/>
        <v>62528</v>
      </c>
      <c r="BD170" s="28">
        <f t="shared" si="42"/>
        <v>93845</v>
      </c>
      <c r="BE170" s="26">
        <f t="shared" si="42"/>
        <v>117067</v>
      </c>
    </row>
    <row r="171" spans="1:57" ht="15">
      <c r="A171" s="77" t="s">
        <v>11</v>
      </c>
      <c r="B171" s="20">
        <f t="shared" si="41"/>
        <v>51659</v>
      </c>
      <c r="C171" s="21">
        <f t="shared" si="41"/>
        <v>47979</v>
      </c>
      <c r="D171" s="21">
        <f t="shared" si="41"/>
        <v>56648</v>
      </c>
      <c r="E171" s="21">
        <f t="shared" si="41"/>
        <v>65054</v>
      </c>
      <c r="F171" s="16">
        <f t="shared" si="41"/>
        <v>45073</v>
      </c>
      <c r="G171" s="28">
        <f t="shared" si="41"/>
        <v>50965</v>
      </c>
      <c r="H171" s="21">
        <f t="shared" si="41"/>
        <v>46900</v>
      </c>
      <c r="I171" s="21">
        <f t="shared" si="41"/>
        <v>70919</v>
      </c>
      <c r="J171" s="21">
        <f t="shared" si="41"/>
        <v>54427</v>
      </c>
      <c r="K171" s="21">
        <f t="shared" si="41"/>
        <v>49554</v>
      </c>
      <c r="L171" s="21">
        <f t="shared" si="41"/>
        <v>20533</v>
      </c>
      <c r="M171" s="21">
        <f t="shared" si="41"/>
        <v>19462</v>
      </c>
      <c r="N171" s="21">
        <f t="shared" si="41"/>
        <v>41960</v>
      </c>
      <c r="O171" s="29">
        <f t="shared" si="41"/>
        <v>32312</v>
      </c>
      <c r="P171" s="20">
        <f t="shared" si="41"/>
        <v>0</v>
      </c>
      <c r="Q171" s="21">
        <f t="shared" si="41"/>
        <v>0</v>
      </c>
      <c r="R171" s="21">
        <f t="shared" si="41"/>
        <v>0</v>
      </c>
      <c r="S171" s="21">
        <f t="shared" si="41"/>
        <v>0</v>
      </c>
      <c r="T171" s="16">
        <f t="shared" si="41"/>
        <v>0</v>
      </c>
      <c r="U171" s="28">
        <f t="shared" si="41"/>
        <v>0</v>
      </c>
      <c r="V171" s="21">
        <f t="shared" si="41"/>
        <v>0</v>
      </c>
      <c r="W171" s="21">
        <f t="shared" si="41"/>
        <v>0</v>
      </c>
      <c r="X171" s="21">
        <f t="shared" si="41"/>
        <v>0</v>
      </c>
      <c r="Y171" s="21">
        <f t="shared" si="41"/>
        <v>0</v>
      </c>
      <c r="Z171" s="21">
        <f t="shared" si="41"/>
        <v>0</v>
      </c>
      <c r="AA171" s="21">
        <f t="shared" si="41"/>
        <v>0</v>
      </c>
      <c r="AB171" s="21">
        <f t="shared" si="41"/>
        <v>0</v>
      </c>
      <c r="AC171" s="21">
        <f t="shared" si="41"/>
        <v>0</v>
      </c>
      <c r="AD171" s="20">
        <f t="shared" si="41"/>
        <v>27869</v>
      </c>
      <c r="AE171" s="21">
        <f t="shared" si="41"/>
        <v>43008</v>
      </c>
      <c r="AF171" s="21">
        <f t="shared" si="41"/>
        <v>32455</v>
      </c>
      <c r="AG171" s="21">
        <f t="shared" si="41"/>
        <v>26984</v>
      </c>
      <c r="AH171" s="16">
        <f t="shared" si="41"/>
        <v>73553</v>
      </c>
      <c r="AI171" s="28">
        <f t="shared" si="41"/>
        <v>25199</v>
      </c>
      <c r="AJ171" s="21">
        <f t="shared" si="41"/>
        <v>31552</v>
      </c>
      <c r="AK171" s="21">
        <f t="shared" si="41"/>
        <v>27629</v>
      </c>
      <c r="AL171" s="21">
        <f t="shared" si="41"/>
        <v>97240</v>
      </c>
      <c r="AM171" s="21">
        <f t="shared" si="41"/>
        <v>41949</v>
      </c>
      <c r="AN171" s="21">
        <f t="shared" si="41"/>
        <v>67972</v>
      </c>
      <c r="AO171" s="21">
        <f t="shared" si="41"/>
        <v>42732</v>
      </c>
      <c r="AP171" s="21">
        <f t="shared" si="41"/>
        <v>30108</v>
      </c>
      <c r="AQ171" s="21">
        <f t="shared" si="41"/>
        <v>55743</v>
      </c>
      <c r="AR171" s="20">
        <f t="shared" si="42"/>
        <v>79528</v>
      </c>
      <c r="AS171" s="21">
        <f t="shared" si="42"/>
        <v>90987</v>
      </c>
      <c r="AT171" s="21">
        <f t="shared" si="42"/>
        <v>89103</v>
      </c>
      <c r="AU171" s="21">
        <f t="shared" si="42"/>
        <v>92038</v>
      </c>
      <c r="AV171" s="16">
        <f t="shared" si="42"/>
        <v>118626</v>
      </c>
      <c r="AW171" s="28">
        <f t="shared" si="42"/>
        <v>76164</v>
      </c>
      <c r="AX171" s="21">
        <f t="shared" si="42"/>
        <v>78452</v>
      </c>
      <c r="AY171" s="21">
        <f t="shared" si="42"/>
        <v>98548</v>
      </c>
      <c r="AZ171" s="28">
        <f t="shared" si="42"/>
        <v>151667</v>
      </c>
      <c r="BA171" s="28">
        <f t="shared" si="42"/>
        <v>91503</v>
      </c>
      <c r="BB171" s="16">
        <f t="shared" si="42"/>
        <v>88505</v>
      </c>
      <c r="BC171" s="28">
        <f t="shared" si="42"/>
        <v>62194</v>
      </c>
      <c r="BD171" s="28">
        <f t="shared" si="42"/>
        <v>72068</v>
      </c>
      <c r="BE171" s="26">
        <f t="shared" si="42"/>
        <v>88055</v>
      </c>
    </row>
    <row r="172" spans="1:57" ht="15">
      <c r="A172" s="77" t="s">
        <v>12</v>
      </c>
      <c r="B172" s="20">
        <f t="shared" si="41"/>
        <v>50729</v>
      </c>
      <c r="C172" s="21">
        <f t="shared" si="41"/>
        <v>47177</v>
      </c>
      <c r="D172" s="21">
        <f t="shared" si="41"/>
        <v>49168</v>
      </c>
      <c r="E172" s="21">
        <f t="shared" si="41"/>
        <v>65037</v>
      </c>
      <c r="F172" s="16">
        <f t="shared" si="41"/>
        <v>41229</v>
      </c>
      <c r="G172" s="28">
        <f t="shared" si="41"/>
        <v>46107</v>
      </c>
      <c r="H172" s="21">
        <f t="shared" si="41"/>
        <v>40265</v>
      </c>
      <c r="I172" s="21">
        <f t="shared" si="41"/>
        <v>56930</v>
      </c>
      <c r="J172" s="21">
        <f t="shared" si="41"/>
        <v>53621</v>
      </c>
      <c r="K172" s="21">
        <f t="shared" si="41"/>
        <v>27276</v>
      </c>
      <c r="L172" s="21">
        <f t="shared" si="41"/>
        <v>46492</v>
      </c>
      <c r="M172" s="21">
        <f t="shared" si="41"/>
        <v>18093</v>
      </c>
      <c r="N172" s="21">
        <f t="shared" si="41"/>
        <v>39439</v>
      </c>
      <c r="O172" s="29">
        <f t="shared" si="41"/>
        <v>31508</v>
      </c>
      <c r="P172" s="20">
        <f t="shared" si="41"/>
        <v>0</v>
      </c>
      <c r="Q172" s="21">
        <f t="shared" si="41"/>
        <v>49</v>
      </c>
      <c r="R172" s="21">
        <f t="shared" si="41"/>
        <v>0</v>
      </c>
      <c r="S172" s="21">
        <f t="shared" si="41"/>
        <v>0</v>
      </c>
      <c r="T172" s="16">
        <f t="shared" si="41"/>
        <v>0</v>
      </c>
      <c r="U172" s="28">
        <f t="shared" si="41"/>
        <v>0</v>
      </c>
      <c r="V172" s="21">
        <f t="shared" si="41"/>
        <v>0</v>
      </c>
      <c r="W172" s="21">
        <f t="shared" si="41"/>
        <v>0</v>
      </c>
      <c r="X172" s="21">
        <f t="shared" si="41"/>
        <v>0</v>
      </c>
      <c r="Y172" s="21">
        <f t="shared" si="41"/>
        <v>0</v>
      </c>
      <c r="Z172" s="21">
        <f t="shared" si="41"/>
        <v>0</v>
      </c>
      <c r="AA172" s="21">
        <f t="shared" si="41"/>
        <v>0</v>
      </c>
      <c r="AB172" s="21">
        <f t="shared" si="41"/>
        <v>0</v>
      </c>
      <c r="AC172" s="21">
        <f t="shared" si="41"/>
        <v>0</v>
      </c>
      <c r="AD172" s="20">
        <f t="shared" si="41"/>
        <v>12933</v>
      </c>
      <c r="AE172" s="21">
        <f t="shared" si="41"/>
        <v>56150</v>
      </c>
      <c r="AF172" s="21">
        <f t="shared" si="41"/>
        <v>25834</v>
      </c>
      <c r="AG172" s="21">
        <f t="shared" si="41"/>
        <v>72418</v>
      </c>
      <c r="AH172" s="16">
        <f t="shared" si="41"/>
        <v>63545</v>
      </c>
      <c r="AI172" s="28">
        <f t="shared" si="41"/>
        <v>9490</v>
      </c>
      <c r="AJ172" s="21">
        <f t="shared" si="41"/>
        <v>12616</v>
      </c>
      <c r="AK172" s="21">
        <f t="shared" si="41"/>
        <v>48301</v>
      </c>
      <c r="AL172" s="21">
        <f t="shared" si="41"/>
        <v>58409</v>
      </c>
      <c r="AM172" s="21">
        <f t="shared" si="41"/>
        <v>64036</v>
      </c>
      <c r="AN172" s="21">
        <f t="shared" si="41"/>
        <v>68996</v>
      </c>
      <c r="AO172" s="21">
        <f t="shared" si="41"/>
        <v>32551</v>
      </c>
      <c r="AP172" s="21">
        <f t="shared" si="41"/>
        <v>38620</v>
      </c>
      <c r="AQ172" s="21">
        <f t="shared" si="41"/>
        <v>35613</v>
      </c>
      <c r="AR172" s="20">
        <f t="shared" si="42"/>
        <v>63662</v>
      </c>
      <c r="AS172" s="21">
        <f t="shared" si="42"/>
        <v>103376</v>
      </c>
      <c r="AT172" s="21">
        <f t="shared" si="42"/>
        <v>75002</v>
      </c>
      <c r="AU172" s="21">
        <f t="shared" si="42"/>
        <v>137455</v>
      </c>
      <c r="AV172" s="16">
        <f t="shared" si="42"/>
        <v>104774</v>
      </c>
      <c r="AW172" s="28">
        <f t="shared" si="42"/>
        <v>55597</v>
      </c>
      <c r="AX172" s="21">
        <f t="shared" si="42"/>
        <v>52881</v>
      </c>
      <c r="AY172" s="21">
        <f t="shared" si="42"/>
        <v>105231</v>
      </c>
      <c r="AZ172" s="28">
        <f t="shared" si="42"/>
        <v>112030</v>
      </c>
      <c r="BA172" s="28">
        <f t="shared" si="42"/>
        <v>91312</v>
      </c>
      <c r="BB172" s="16">
        <f t="shared" si="42"/>
        <v>115488</v>
      </c>
      <c r="BC172" s="28">
        <f t="shared" si="42"/>
        <v>50644</v>
      </c>
      <c r="BD172" s="28">
        <f t="shared" si="42"/>
        <v>78059</v>
      </c>
      <c r="BE172" s="26">
        <f t="shared" si="42"/>
        <v>67121</v>
      </c>
    </row>
    <row r="173" spans="1:57" ht="15">
      <c r="A173" s="77" t="s">
        <v>13</v>
      </c>
      <c r="B173" s="20">
        <f t="shared" si="41"/>
        <v>39955</v>
      </c>
      <c r="C173" s="21">
        <f t="shared" si="41"/>
        <v>55973</v>
      </c>
      <c r="D173" s="21">
        <f t="shared" si="41"/>
        <v>57134</v>
      </c>
      <c r="E173" s="21">
        <f aca="true" t="shared" si="43" ref="E173:AQ178">+E13+E33</f>
        <v>60918</v>
      </c>
      <c r="F173" s="16">
        <f t="shared" si="43"/>
        <v>46797</v>
      </c>
      <c r="G173" s="28">
        <f t="shared" si="43"/>
        <v>44705</v>
      </c>
      <c r="H173" s="21">
        <f t="shared" si="43"/>
        <v>40722</v>
      </c>
      <c r="I173" s="21">
        <f t="shared" si="43"/>
        <v>51666</v>
      </c>
      <c r="J173" s="21">
        <f t="shared" si="43"/>
        <v>42376</v>
      </c>
      <c r="K173" s="21">
        <f t="shared" si="43"/>
        <v>77064</v>
      </c>
      <c r="L173" s="21">
        <f t="shared" si="43"/>
        <v>20956</v>
      </c>
      <c r="M173" s="21">
        <f t="shared" si="43"/>
        <v>12800</v>
      </c>
      <c r="N173" s="21">
        <f t="shared" si="43"/>
        <v>43821</v>
      </c>
      <c r="O173" s="29">
        <f t="shared" si="43"/>
        <v>37623</v>
      </c>
      <c r="P173" s="20">
        <f t="shared" si="43"/>
        <v>0</v>
      </c>
      <c r="Q173" s="21">
        <f t="shared" si="43"/>
        <v>0</v>
      </c>
      <c r="R173" s="21">
        <f t="shared" si="43"/>
        <v>0</v>
      </c>
      <c r="S173" s="21">
        <f t="shared" si="43"/>
        <v>0</v>
      </c>
      <c r="T173" s="16">
        <f t="shared" si="43"/>
        <v>0</v>
      </c>
      <c r="U173" s="28">
        <f t="shared" si="43"/>
        <v>0</v>
      </c>
      <c r="V173" s="21">
        <f t="shared" si="43"/>
        <v>0</v>
      </c>
      <c r="W173" s="21">
        <f t="shared" si="43"/>
        <v>0</v>
      </c>
      <c r="X173" s="21">
        <f t="shared" si="43"/>
        <v>0</v>
      </c>
      <c r="Y173" s="21">
        <f t="shared" si="43"/>
        <v>0</v>
      </c>
      <c r="Z173" s="21">
        <f t="shared" si="43"/>
        <v>0</v>
      </c>
      <c r="AA173" s="21">
        <f t="shared" si="43"/>
        <v>0</v>
      </c>
      <c r="AB173" s="21">
        <f t="shared" si="43"/>
        <v>0</v>
      </c>
      <c r="AC173" s="21">
        <f t="shared" si="43"/>
        <v>0</v>
      </c>
      <c r="AD173" s="20">
        <f t="shared" si="43"/>
        <v>66042</v>
      </c>
      <c r="AE173" s="21">
        <f t="shared" si="43"/>
        <v>24108</v>
      </c>
      <c r="AF173" s="21">
        <f t="shared" si="43"/>
        <v>52844</v>
      </c>
      <c r="AG173" s="21">
        <f t="shared" si="43"/>
        <v>55450</v>
      </c>
      <c r="AH173" s="16">
        <f t="shared" si="43"/>
        <v>70393</v>
      </c>
      <c r="AI173" s="28">
        <f t="shared" si="43"/>
        <v>30325</v>
      </c>
      <c r="AJ173" s="21">
        <f t="shared" si="43"/>
        <v>29486</v>
      </c>
      <c r="AK173" s="21">
        <f t="shared" si="43"/>
        <v>43588</v>
      </c>
      <c r="AL173" s="21">
        <f t="shared" si="43"/>
        <v>52513</v>
      </c>
      <c r="AM173" s="21">
        <f t="shared" si="43"/>
        <v>41920</v>
      </c>
      <c r="AN173" s="21">
        <f t="shared" si="43"/>
        <v>82169</v>
      </c>
      <c r="AO173" s="21">
        <f t="shared" si="43"/>
        <v>55592</v>
      </c>
      <c r="AP173" s="21">
        <f t="shared" si="43"/>
        <v>39857</v>
      </c>
      <c r="AQ173" s="21">
        <f t="shared" si="43"/>
        <v>51079</v>
      </c>
      <c r="AR173" s="20">
        <f t="shared" si="42"/>
        <v>105997</v>
      </c>
      <c r="AS173" s="21">
        <f t="shared" si="42"/>
        <v>80081</v>
      </c>
      <c r="AT173" s="21">
        <f t="shared" si="42"/>
        <v>109978</v>
      </c>
      <c r="AU173" s="21">
        <f t="shared" si="42"/>
        <v>116368</v>
      </c>
      <c r="AV173" s="16">
        <f t="shared" si="42"/>
        <v>117190</v>
      </c>
      <c r="AW173" s="28">
        <f t="shared" si="42"/>
        <v>75030</v>
      </c>
      <c r="AX173" s="21">
        <f t="shared" si="42"/>
        <v>70208</v>
      </c>
      <c r="AY173" s="21">
        <f t="shared" si="42"/>
        <v>95254</v>
      </c>
      <c r="AZ173" s="28">
        <f t="shared" si="42"/>
        <v>94889</v>
      </c>
      <c r="BA173" s="28">
        <f t="shared" si="42"/>
        <v>118984</v>
      </c>
      <c r="BB173" s="16">
        <f t="shared" si="42"/>
        <v>103125</v>
      </c>
      <c r="BC173" s="28">
        <f t="shared" si="42"/>
        <v>68392</v>
      </c>
      <c r="BD173" s="28">
        <f t="shared" si="42"/>
        <v>83678</v>
      </c>
      <c r="BE173" s="26">
        <f t="shared" si="42"/>
        <v>88702</v>
      </c>
    </row>
    <row r="174" spans="1:57" ht="15">
      <c r="A174" s="77" t="s">
        <v>14</v>
      </c>
      <c r="B174" s="20">
        <f aca="true" t="shared" si="44" ref="B174:AJ178">+B14+B34</f>
        <v>48785</v>
      </c>
      <c r="C174" s="21">
        <f t="shared" si="44"/>
        <v>51305</v>
      </c>
      <c r="D174" s="21">
        <f t="shared" si="44"/>
        <v>61057</v>
      </c>
      <c r="E174" s="21">
        <f t="shared" si="44"/>
        <v>50355</v>
      </c>
      <c r="F174" s="16">
        <f t="shared" si="44"/>
        <v>52003</v>
      </c>
      <c r="G174" s="28">
        <f t="shared" si="44"/>
        <v>36473</v>
      </c>
      <c r="H174" s="21">
        <f t="shared" si="44"/>
        <v>36647</v>
      </c>
      <c r="I174" s="21">
        <f t="shared" si="43"/>
        <v>51937</v>
      </c>
      <c r="J174" s="21">
        <f t="shared" si="43"/>
        <v>30890</v>
      </c>
      <c r="K174" s="21">
        <f t="shared" si="43"/>
        <v>67310</v>
      </c>
      <c r="L174" s="21">
        <f t="shared" si="43"/>
        <v>21594</v>
      </c>
      <c r="M174" s="21">
        <f t="shared" si="43"/>
        <v>20600</v>
      </c>
      <c r="N174" s="21">
        <f t="shared" si="43"/>
        <v>26722</v>
      </c>
      <c r="O174" s="29">
        <f t="shared" si="43"/>
        <v>40471</v>
      </c>
      <c r="P174" s="20">
        <f t="shared" si="44"/>
        <v>0</v>
      </c>
      <c r="Q174" s="21">
        <f t="shared" si="44"/>
        <v>0</v>
      </c>
      <c r="R174" s="21">
        <f t="shared" si="44"/>
        <v>0</v>
      </c>
      <c r="S174" s="21">
        <f t="shared" si="44"/>
        <v>0</v>
      </c>
      <c r="T174" s="16">
        <f t="shared" si="44"/>
        <v>0</v>
      </c>
      <c r="U174" s="28">
        <f t="shared" si="44"/>
        <v>0</v>
      </c>
      <c r="V174" s="21">
        <f t="shared" si="44"/>
        <v>0</v>
      </c>
      <c r="W174" s="21">
        <f t="shared" si="43"/>
        <v>0</v>
      </c>
      <c r="X174" s="21">
        <f t="shared" si="43"/>
        <v>0</v>
      </c>
      <c r="Y174" s="21">
        <f t="shared" si="43"/>
        <v>0</v>
      </c>
      <c r="Z174" s="21">
        <f t="shared" si="43"/>
        <v>0</v>
      </c>
      <c r="AA174" s="21">
        <f t="shared" si="43"/>
        <v>0</v>
      </c>
      <c r="AB174" s="21">
        <f t="shared" si="43"/>
        <v>0</v>
      </c>
      <c r="AC174" s="21">
        <f t="shared" si="43"/>
        <v>0</v>
      </c>
      <c r="AD174" s="20">
        <f t="shared" si="44"/>
        <v>37467</v>
      </c>
      <c r="AE174" s="21">
        <f t="shared" si="44"/>
        <v>57405</v>
      </c>
      <c r="AF174" s="21">
        <f t="shared" si="44"/>
        <v>42090</v>
      </c>
      <c r="AG174" s="21">
        <f t="shared" si="44"/>
        <v>99411</v>
      </c>
      <c r="AH174" s="16">
        <f t="shared" si="44"/>
        <v>76211</v>
      </c>
      <c r="AI174" s="28">
        <f t="shared" si="44"/>
        <v>32249</v>
      </c>
      <c r="AJ174" s="21">
        <f t="shared" si="44"/>
        <v>43153</v>
      </c>
      <c r="AK174" s="21">
        <f t="shared" si="43"/>
        <v>69574</v>
      </c>
      <c r="AL174" s="21">
        <f t="shared" si="43"/>
        <v>53023</v>
      </c>
      <c r="AM174" s="21">
        <f t="shared" si="43"/>
        <v>85891</v>
      </c>
      <c r="AN174" s="21">
        <f t="shared" si="43"/>
        <v>69252</v>
      </c>
      <c r="AO174" s="21">
        <f t="shared" si="43"/>
        <v>48064</v>
      </c>
      <c r="AP174" s="21">
        <f t="shared" si="43"/>
        <v>56272</v>
      </c>
      <c r="AQ174" s="21">
        <f t="shared" si="43"/>
        <v>31525</v>
      </c>
      <c r="AR174" s="20">
        <f t="shared" si="42"/>
        <v>86252</v>
      </c>
      <c r="AS174" s="21">
        <f t="shared" si="42"/>
        <v>108710</v>
      </c>
      <c r="AT174" s="21">
        <f t="shared" si="42"/>
        <v>103147</v>
      </c>
      <c r="AU174" s="21">
        <f t="shared" si="42"/>
        <v>149766</v>
      </c>
      <c r="AV174" s="16">
        <f t="shared" si="42"/>
        <v>128214</v>
      </c>
      <c r="AW174" s="28">
        <f t="shared" si="42"/>
        <v>68722</v>
      </c>
      <c r="AX174" s="21">
        <f t="shared" si="42"/>
        <v>79800</v>
      </c>
      <c r="AY174" s="21">
        <f t="shared" si="42"/>
        <v>121511</v>
      </c>
      <c r="AZ174" s="28">
        <f t="shared" si="42"/>
        <v>83913</v>
      </c>
      <c r="BA174" s="28">
        <f t="shared" si="42"/>
        <v>153201</v>
      </c>
      <c r="BB174" s="16">
        <f t="shared" si="42"/>
        <v>90846</v>
      </c>
      <c r="BC174" s="28">
        <f t="shared" si="42"/>
        <v>68664</v>
      </c>
      <c r="BD174" s="28">
        <f t="shared" si="42"/>
        <v>82994</v>
      </c>
      <c r="BE174" s="26">
        <f t="shared" si="42"/>
        <v>71996</v>
      </c>
    </row>
    <row r="175" spans="1:57" ht="15">
      <c r="A175" s="77" t="s">
        <v>15</v>
      </c>
      <c r="B175" s="20">
        <f t="shared" si="44"/>
        <v>46797</v>
      </c>
      <c r="C175" s="21">
        <f t="shared" si="44"/>
        <v>51098</v>
      </c>
      <c r="D175" s="21">
        <f t="shared" si="44"/>
        <v>69604</v>
      </c>
      <c r="E175" s="21">
        <f t="shared" si="44"/>
        <v>53840</v>
      </c>
      <c r="F175" s="16">
        <f t="shared" si="44"/>
        <v>58340</v>
      </c>
      <c r="G175" s="28">
        <f t="shared" si="44"/>
        <v>42969</v>
      </c>
      <c r="H175" s="21">
        <f t="shared" si="44"/>
        <v>35477</v>
      </c>
      <c r="I175" s="21">
        <f t="shared" si="43"/>
        <v>46822</v>
      </c>
      <c r="J175" s="21">
        <f t="shared" si="43"/>
        <v>34357</v>
      </c>
      <c r="K175" s="21">
        <f t="shared" si="43"/>
        <v>53815</v>
      </c>
      <c r="L175" s="21">
        <f t="shared" si="43"/>
        <v>10732</v>
      </c>
      <c r="M175" s="21">
        <f t="shared" si="43"/>
        <v>21146</v>
      </c>
      <c r="N175" s="21">
        <f t="shared" si="43"/>
        <v>28244</v>
      </c>
      <c r="O175" s="29">
        <f t="shared" si="43"/>
        <v>39370</v>
      </c>
      <c r="P175" s="20">
        <f t="shared" si="44"/>
        <v>0</v>
      </c>
      <c r="Q175" s="21">
        <f t="shared" si="44"/>
        <v>0</v>
      </c>
      <c r="R175" s="21">
        <f t="shared" si="44"/>
        <v>0</v>
      </c>
      <c r="S175" s="21">
        <f t="shared" si="44"/>
        <v>0</v>
      </c>
      <c r="T175" s="16">
        <f t="shared" si="44"/>
        <v>0</v>
      </c>
      <c r="U175" s="28">
        <f t="shared" si="44"/>
        <v>0</v>
      </c>
      <c r="V175" s="21">
        <f t="shared" si="44"/>
        <v>0</v>
      </c>
      <c r="W175" s="21">
        <f t="shared" si="43"/>
        <v>0</v>
      </c>
      <c r="X175" s="21">
        <f t="shared" si="43"/>
        <v>0</v>
      </c>
      <c r="Y175" s="21">
        <f t="shared" si="43"/>
        <v>0</v>
      </c>
      <c r="Z175" s="21">
        <f t="shared" si="43"/>
        <v>0</v>
      </c>
      <c r="AA175" s="21">
        <f t="shared" si="43"/>
        <v>0</v>
      </c>
      <c r="AB175" s="21">
        <f t="shared" si="43"/>
        <v>0</v>
      </c>
      <c r="AC175" s="21">
        <f t="shared" si="43"/>
        <v>0</v>
      </c>
      <c r="AD175" s="20">
        <f t="shared" si="44"/>
        <v>42635</v>
      </c>
      <c r="AE175" s="21">
        <f t="shared" si="44"/>
        <v>28272</v>
      </c>
      <c r="AF175" s="21">
        <f t="shared" si="44"/>
        <v>24988</v>
      </c>
      <c r="AG175" s="21">
        <f t="shared" si="44"/>
        <v>68505</v>
      </c>
      <c r="AH175" s="16">
        <f t="shared" si="44"/>
        <v>76110</v>
      </c>
      <c r="AI175" s="28">
        <f t="shared" si="44"/>
        <v>59836</v>
      </c>
      <c r="AJ175" s="21">
        <f t="shared" si="44"/>
        <v>66914</v>
      </c>
      <c r="AK175" s="21">
        <f t="shared" si="43"/>
        <v>92115</v>
      </c>
      <c r="AL175" s="21">
        <f t="shared" si="43"/>
        <v>72226</v>
      </c>
      <c r="AM175" s="21">
        <f t="shared" si="43"/>
        <v>66022</v>
      </c>
      <c r="AN175" s="21">
        <f t="shared" si="43"/>
        <v>95917</v>
      </c>
      <c r="AO175" s="21">
        <f t="shared" si="43"/>
        <v>67665</v>
      </c>
      <c r="AP175" s="21">
        <f t="shared" si="43"/>
        <v>65214</v>
      </c>
      <c r="AQ175" s="21">
        <f t="shared" si="43"/>
        <v>82435</v>
      </c>
      <c r="AR175" s="20">
        <f t="shared" si="42"/>
        <v>89432</v>
      </c>
      <c r="AS175" s="21">
        <f t="shared" si="42"/>
        <v>79370</v>
      </c>
      <c r="AT175" s="21">
        <f t="shared" si="42"/>
        <v>94592</v>
      </c>
      <c r="AU175" s="21">
        <f t="shared" si="42"/>
        <v>122345</v>
      </c>
      <c r="AV175" s="16">
        <f t="shared" si="42"/>
        <v>134450</v>
      </c>
      <c r="AW175" s="28">
        <f t="shared" si="42"/>
        <v>102805</v>
      </c>
      <c r="AX175" s="21">
        <f t="shared" si="42"/>
        <v>102391</v>
      </c>
      <c r="AY175" s="21">
        <f t="shared" si="42"/>
        <v>138937</v>
      </c>
      <c r="AZ175" s="28">
        <f t="shared" si="42"/>
        <v>106583</v>
      </c>
      <c r="BA175" s="28">
        <f t="shared" si="42"/>
        <v>119837</v>
      </c>
      <c r="BB175" s="16">
        <f t="shared" si="42"/>
        <v>106649</v>
      </c>
      <c r="BC175" s="28">
        <f t="shared" si="42"/>
        <v>88811</v>
      </c>
      <c r="BD175" s="28">
        <f t="shared" si="42"/>
        <v>93458</v>
      </c>
      <c r="BE175" s="26">
        <f t="shared" si="42"/>
        <v>121805</v>
      </c>
    </row>
    <row r="176" spans="1:57" ht="15">
      <c r="A176" s="77" t="s">
        <v>16</v>
      </c>
      <c r="B176" s="20">
        <f t="shared" si="44"/>
        <v>54363</v>
      </c>
      <c r="C176" s="21">
        <f t="shared" si="44"/>
        <v>53725</v>
      </c>
      <c r="D176" s="21">
        <f t="shared" si="44"/>
        <v>53833</v>
      </c>
      <c r="E176" s="21">
        <f t="shared" si="44"/>
        <v>50536</v>
      </c>
      <c r="F176" s="16">
        <f t="shared" si="44"/>
        <v>74905</v>
      </c>
      <c r="G176" s="28">
        <f t="shared" si="44"/>
        <v>40656</v>
      </c>
      <c r="H176" s="21">
        <f t="shared" si="44"/>
        <v>39916</v>
      </c>
      <c r="I176" s="21">
        <f t="shared" si="43"/>
        <v>39729</v>
      </c>
      <c r="J176" s="21">
        <f t="shared" si="43"/>
        <v>50340</v>
      </c>
      <c r="K176" s="21">
        <f t="shared" si="43"/>
        <v>85599</v>
      </c>
      <c r="L176" s="21">
        <f t="shared" si="43"/>
        <v>23839</v>
      </c>
      <c r="M176" s="21">
        <f t="shared" si="43"/>
        <v>18409</v>
      </c>
      <c r="N176" s="21">
        <f t="shared" si="43"/>
        <v>26411</v>
      </c>
      <c r="O176" s="29">
        <f t="shared" si="43"/>
        <v>52258</v>
      </c>
      <c r="P176" s="20">
        <f t="shared" si="44"/>
        <v>0</v>
      </c>
      <c r="Q176" s="21">
        <f t="shared" si="44"/>
        <v>0</v>
      </c>
      <c r="R176" s="21">
        <f t="shared" si="44"/>
        <v>0</v>
      </c>
      <c r="S176" s="21">
        <f t="shared" si="44"/>
        <v>0</v>
      </c>
      <c r="T176" s="16">
        <f t="shared" si="44"/>
        <v>0</v>
      </c>
      <c r="U176" s="28">
        <f t="shared" si="44"/>
        <v>0</v>
      </c>
      <c r="V176" s="21">
        <f t="shared" si="44"/>
        <v>0</v>
      </c>
      <c r="W176" s="21">
        <f t="shared" si="43"/>
        <v>0</v>
      </c>
      <c r="X176" s="21">
        <f t="shared" si="43"/>
        <v>0</v>
      </c>
      <c r="Y176" s="21">
        <f t="shared" si="43"/>
        <v>0</v>
      </c>
      <c r="Z176" s="21">
        <f t="shared" si="43"/>
        <v>0</v>
      </c>
      <c r="AA176" s="21">
        <f t="shared" si="43"/>
        <v>0</v>
      </c>
      <c r="AB176" s="21">
        <f t="shared" si="43"/>
        <v>0</v>
      </c>
      <c r="AC176" s="21">
        <f t="shared" si="43"/>
        <v>0</v>
      </c>
      <c r="AD176" s="20">
        <f t="shared" si="44"/>
        <v>18537</v>
      </c>
      <c r="AE176" s="21">
        <f t="shared" si="44"/>
        <v>41563</v>
      </c>
      <c r="AF176" s="21">
        <f t="shared" si="44"/>
        <v>36673</v>
      </c>
      <c r="AG176" s="21">
        <f t="shared" si="44"/>
        <v>55742</v>
      </c>
      <c r="AH176" s="16">
        <f t="shared" si="44"/>
        <v>37256</v>
      </c>
      <c r="AI176" s="28">
        <f t="shared" si="44"/>
        <v>63620</v>
      </c>
      <c r="AJ176" s="21">
        <f t="shared" si="44"/>
        <v>69526</v>
      </c>
      <c r="AK176" s="21">
        <f t="shared" si="43"/>
        <v>41372</v>
      </c>
      <c r="AL176" s="21">
        <f t="shared" si="43"/>
        <v>86073</v>
      </c>
      <c r="AM176" s="21">
        <f t="shared" si="43"/>
        <v>72589</v>
      </c>
      <c r="AN176" s="21">
        <f t="shared" si="43"/>
        <v>55634</v>
      </c>
      <c r="AO176" s="21">
        <f t="shared" si="43"/>
        <v>40898</v>
      </c>
      <c r="AP176" s="21">
        <f t="shared" si="43"/>
        <v>37837</v>
      </c>
      <c r="AQ176" s="21">
        <f t="shared" si="43"/>
        <v>32504</v>
      </c>
      <c r="AR176" s="20">
        <f t="shared" si="42"/>
        <v>72900</v>
      </c>
      <c r="AS176" s="21">
        <f t="shared" si="42"/>
        <v>95288</v>
      </c>
      <c r="AT176" s="21">
        <f t="shared" si="42"/>
        <v>90506</v>
      </c>
      <c r="AU176" s="21">
        <f t="shared" si="42"/>
        <v>106278</v>
      </c>
      <c r="AV176" s="16">
        <f t="shared" si="42"/>
        <v>112161</v>
      </c>
      <c r="AW176" s="28">
        <f t="shared" si="42"/>
        <v>104276</v>
      </c>
      <c r="AX176" s="21">
        <f t="shared" si="42"/>
        <v>109442</v>
      </c>
      <c r="AY176" s="21">
        <f t="shared" si="42"/>
        <v>81101</v>
      </c>
      <c r="AZ176" s="28">
        <f t="shared" si="42"/>
        <v>136413</v>
      </c>
      <c r="BA176" s="28">
        <f t="shared" si="42"/>
        <v>158188</v>
      </c>
      <c r="BB176" s="16">
        <f t="shared" si="42"/>
        <v>79473</v>
      </c>
      <c r="BC176" s="28">
        <f t="shared" si="42"/>
        <v>59307</v>
      </c>
      <c r="BD176" s="28">
        <f t="shared" si="42"/>
        <v>64248</v>
      </c>
      <c r="BE176" s="26">
        <f t="shared" si="42"/>
        <v>84762</v>
      </c>
    </row>
    <row r="177" spans="1:57" ht="15">
      <c r="A177" s="77" t="s">
        <v>17</v>
      </c>
      <c r="B177" s="20">
        <f t="shared" si="44"/>
        <v>52791</v>
      </c>
      <c r="C177" s="21">
        <f t="shared" si="44"/>
        <v>57354</v>
      </c>
      <c r="D177" s="21">
        <f t="shared" si="44"/>
        <v>60599</v>
      </c>
      <c r="E177" s="21">
        <f t="shared" si="44"/>
        <v>39725</v>
      </c>
      <c r="F177" s="16">
        <f t="shared" si="44"/>
        <v>78368</v>
      </c>
      <c r="G177" s="28">
        <f t="shared" si="44"/>
        <v>44310</v>
      </c>
      <c r="H177" s="21">
        <f t="shared" si="44"/>
        <v>39115</v>
      </c>
      <c r="I177" s="21">
        <f t="shared" si="43"/>
        <v>63000</v>
      </c>
      <c r="J177" s="21">
        <f t="shared" si="43"/>
        <v>64814</v>
      </c>
      <c r="K177" s="21">
        <f t="shared" si="43"/>
        <v>48304</v>
      </c>
      <c r="L177" s="21">
        <f t="shared" si="43"/>
        <v>16971</v>
      </c>
      <c r="M177" s="21">
        <f t="shared" si="43"/>
        <v>26948</v>
      </c>
      <c r="N177" s="21">
        <f t="shared" si="43"/>
        <v>30930</v>
      </c>
      <c r="O177" s="29">
        <f t="shared" si="43"/>
        <v>57705</v>
      </c>
      <c r="P177" s="20">
        <f t="shared" si="44"/>
        <v>0</v>
      </c>
      <c r="Q177" s="21">
        <f t="shared" si="44"/>
        <v>0</v>
      </c>
      <c r="R177" s="21">
        <f t="shared" si="44"/>
        <v>0</v>
      </c>
      <c r="S177" s="21">
        <f t="shared" si="44"/>
        <v>0</v>
      </c>
      <c r="T177" s="16">
        <f t="shared" si="44"/>
        <v>0</v>
      </c>
      <c r="U177" s="28">
        <f t="shared" si="44"/>
        <v>0</v>
      </c>
      <c r="V177" s="21">
        <f t="shared" si="44"/>
        <v>0</v>
      </c>
      <c r="W177" s="21">
        <f t="shared" si="43"/>
        <v>0</v>
      </c>
      <c r="X177" s="21">
        <f t="shared" si="43"/>
        <v>0</v>
      </c>
      <c r="Y177" s="21">
        <f t="shared" si="43"/>
        <v>0</v>
      </c>
      <c r="Z177" s="21">
        <f t="shared" si="43"/>
        <v>0</v>
      </c>
      <c r="AA177" s="21">
        <f t="shared" si="43"/>
        <v>0</v>
      </c>
      <c r="AB177" s="21">
        <f t="shared" si="43"/>
        <v>0</v>
      </c>
      <c r="AC177" s="21">
        <f t="shared" si="43"/>
        <v>0</v>
      </c>
      <c r="AD177" s="20">
        <f t="shared" si="44"/>
        <v>22732</v>
      </c>
      <c r="AE177" s="21">
        <f t="shared" si="44"/>
        <v>12750</v>
      </c>
      <c r="AF177" s="21">
        <f t="shared" si="44"/>
        <v>30221</v>
      </c>
      <c r="AG177" s="21">
        <f t="shared" si="44"/>
        <v>66490</v>
      </c>
      <c r="AH177" s="16">
        <f t="shared" si="44"/>
        <v>67165</v>
      </c>
      <c r="AI177" s="28">
        <f t="shared" si="44"/>
        <v>33249</v>
      </c>
      <c r="AJ177" s="21">
        <f t="shared" si="44"/>
        <v>16027</v>
      </c>
      <c r="AK177" s="21">
        <f t="shared" si="43"/>
        <v>21584</v>
      </c>
      <c r="AL177" s="21">
        <f t="shared" si="43"/>
        <v>47775</v>
      </c>
      <c r="AM177" s="21">
        <f t="shared" si="43"/>
        <v>43070</v>
      </c>
      <c r="AN177" s="21">
        <f t="shared" si="43"/>
        <v>70012</v>
      </c>
      <c r="AO177" s="21">
        <f t="shared" si="43"/>
        <v>18806</v>
      </c>
      <c r="AP177" s="21">
        <f t="shared" si="43"/>
        <v>4338</v>
      </c>
      <c r="AQ177" s="21">
        <f t="shared" si="43"/>
        <v>14619</v>
      </c>
      <c r="AR177" s="20">
        <f t="shared" si="42"/>
        <v>75523</v>
      </c>
      <c r="AS177" s="21">
        <f t="shared" si="42"/>
        <v>70104</v>
      </c>
      <c r="AT177" s="21">
        <f t="shared" si="42"/>
        <v>90820</v>
      </c>
      <c r="AU177" s="21">
        <f t="shared" si="42"/>
        <v>106215</v>
      </c>
      <c r="AV177" s="16">
        <f t="shared" si="42"/>
        <v>145533</v>
      </c>
      <c r="AW177" s="28">
        <f t="shared" si="42"/>
        <v>77559</v>
      </c>
      <c r="AX177" s="21">
        <f t="shared" si="42"/>
        <v>55142</v>
      </c>
      <c r="AY177" s="21">
        <f t="shared" si="42"/>
        <v>84584</v>
      </c>
      <c r="AZ177" s="28">
        <f t="shared" si="42"/>
        <v>112589</v>
      </c>
      <c r="BA177" s="28">
        <f t="shared" si="42"/>
        <v>91374</v>
      </c>
      <c r="BB177" s="16">
        <f t="shared" si="42"/>
        <v>86983</v>
      </c>
      <c r="BC177" s="28">
        <f t="shared" si="42"/>
        <v>45754</v>
      </c>
      <c r="BD177" s="28">
        <f t="shared" si="42"/>
        <v>35268</v>
      </c>
      <c r="BE177" s="26">
        <f t="shared" si="42"/>
        <v>72324</v>
      </c>
    </row>
    <row r="178" spans="1:57" ht="15.75" thickBot="1">
      <c r="A178" s="77" t="s">
        <v>18</v>
      </c>
      <c r="B178" s="20">
        <f t="shared" si="44"/>
        <v>75430</v>
      </c>
      <c r="C178" s="21">
        <f t="shared" si="44"/>
        <v>61250</v>
      </c>
      <c r="D178" s="21">
        <f t="shared" si="44"/>
        <v>58424</v>
      </c>
      <c r="E178" s="21">
        <f t="shared" si="44"/>
        <v>46964</v>
      </c>
      <c r="F178" s="16">
        <f t="shared" si="44"/>
        <v>104176</v>
      </c>
      <c r="G178" s="28">
        <f t="shared" si="44"/>
        <v>58879</v>
      </c>
      <c r="H178" s="21">
        <f t="shared" si="44"/>
        <v>50734</v>
      </c>
      <c r="I178" s="21">
        <f t="shared" si="43"/>
        <v>60554</v>
      </c>
      <c r="J178" s="21">
        <f t="shared" si="43"/>
        <v>49083</v>
      </c>
      <c r="K178" s="21">
        <f t="shared" si="43"/>
        <v>75424</v>
      </c>
      <c r="L178" s="21">
        <f t="shared" si="43"/>
        <v>33504</v>
      </c>
      <c r="M178" s="21">
        <f t="shared" si="43"/>
        <v>26027</v>
      </c>
      <c r="N178" s="21">
        <f t="shared" si="43"/>
        <v>35020</v>
      </c>
      <c r="O178" s="29">
        <f t="shared" si="43"/>
        <v>45946</v>
      </c>
      <c r="P178" s="20">
        <f t="shared" si="44"/>
        <v>0</v>
      </c>
      <c r="Q178" s="21">
        <f t="shared" si="44"/>
        <v>0</v>
      </c>
      <c r="R178" s="21">
        <f t="shared" si="44"/>
        <v>0</v>
      </c>
      <c r="S178" s="21">
        <f t="shared" si="44"/>
        <v>0</v>
      </c>
      <c r="T178" s="16">
        <f t="shared" si="44"/>
        <v>0</v>
      </c>
      <c r="U178" s="28">
        <f t="shared" si="44"/>
        <v>0</v>
      </c>
      <c r="V178" s="21">
        <f t="shared" si="44"/>
        <v>0</v>
      </c>
      <c r="W178" s="21">
        <f t="shared" si="43"/>
        <v>0</v>
      </c>
      <c r="X178" s="21">
        <f t="shared" si="43"/>
        <v>0</v>
      </c>
      <c r="Y178" s="21">
        <f t="shared" si="43"/>
        <v>0</v>
      </c>
      <c r="Z178" s="21">
        <f t="shared" si="43"/>
        <v>0</v>
      </c>
      <c r="AA178" s="21">
        <f t="shared" si="43"/>
        <v>0</v>
      </c>
      <c r="AB178" s="21">
        <f t="shared" si="43"/>
        <v>0</v>
      </c>
      <c r="AC178" s="21">
        <f t="shared" si="43"/>
        <v>0</v>
      </c>
      <c r="AD178" s="20">
        <f t="shared" si="44"/>
        <v>8687</v>
      </c>
      <c r="AE178" s="21">
        <f t="shared" si="44"/>
        <v>16120</v>
      </c>
      <c r="AF178" s="21">
        <f t="shared" si="44"/>
        <v>15140</v>
      </c>
      <c r="AG178" s="21">
        <f t="shared" si="44"/>
        <v>45241</v>
      </c>
      <c r="AH178" s="16">
        <f t="shared" si="44"/>
        <v>35676</v>
      </c>
      <c r="AI178" s="28">
        <f t="shared" si="44"/>
        <v>6048</v>
      </c>
      <c r="AJ178" s="21">
        <f t="shared" si="44"/>
        <v>22631</v>
      </c>
      <c r="AK178" s="21">
        <f t="shared" si="43"/>
        <v>39486</v>
      </c>
      <c r="AL178" s="21">
        <f t="shared" si="43"/>
        <v>41046</v>
      </c>
      <c r="AM178" s="21">
        <f t="shared" si="43"/>
        <v>31358</v>
      </c>
      <c r="AN178" s="21">
        <f t="shared" si="43"/>
        <v>48897</v>
      </c>
      <c r="AO178" s="21">
        <f t="shared" si="43"/>
        <v>28673</v>
      </c>
      <c r="AP178" s="21">
        <f t="shared" si="43"/>
        <v>31127</v>
      </c>
      <c r="AQ178" s="21">
        <f t="shared" si="43"/>
        <v>35513</v>
      </c>
      <c r="AR178" s="20">
        <f t="shared" si="42"/>
        <v>84117</v>
      </c>
      <c r="AS178" s="21">
        <f t="shared" si="42"/>
        <v>77370</v>
      </c>
      <c r="AT178" s="21">
        <f t="shared" si="42"/>
        <v>73564</v>
      </c>
      <c r="AU178" s="21">
        <f t="shared" si="42"/>
        <v>92205</v>
      </c>
      <c r="AV178" s="16">
        <f t="shared" si="42"/>
        <v>139852</v>
      </c>
      <c r="AW178" s="28">
        <f t="shared" si="42"/>
        <v>64927</v>
      </c>
      <c r="AX178" s="21">
        <f t="shared" si="42"/>
        <v>73365</v>
      </c>
      <c r="AY178" s="34">
        <f t="shared" si="42"/>
        <v>100040</v>
      </c>
      <c r="AZ178" s="31">
        <f t="shared" si="42"/>
        <v>90129</v>
      </c>
      <c r="BA178" s="31">
        <f t="shared" si="42"/>
        <v>106782</v>
      </c>
      <c r="BB178" s="104">
        <f t="shared" si="42"/>
        <v>82401</v>
      </c>
      <c r="BC178" s="31">
        <f t="shared" si="42"/>
        <v>54700</v>
      </c>
      <c r="BD178" s="31">
        <f t="shared" si="42"/>
        <v>66147</v>
      </c>
      <c r="BE178" s="47">
        <f t="shared" si="42"/>
        <v>81459</v>
      </c>
    </row>
    <row r="179" spans="1:57" ht="15.75" thickBot="1">
      <c r="A179" s="78" t="s">
        <v>3</v>
      </c>
      <c r="B179" s="79">
        <f aca="true" t="shared" si="45" ref="B179:AX179">SUM(B167:B178)</f>
        <v>618230</v>
      </c>
      <c r="C179" s="80">
        <f t="shared" si="45"/>
        <v>637908</v>
      </c>
      <c r="D179" s="80">
        <f t="shared" si="45"/>
        <v>706593</v>
      </c>
      <c r="E179" s="80">
        <f t="shared" si="45"/>
        <v>648527</v>
      </c>
      <c r="F179" s="81">
        <f t="shared" si="45"/>
        <v>695827</v>
      </c>
      <c r="G179" s="82">
        <f t="shared" si="45"/>
        <v>679934</v>
      </c>
      <c r="H179" s="80">
        <f t="shared" si="45"/>
        <v>511947</v>
      </c>
      <c r="I179" s="80">
        <f>SUM(I167:I178)</f>
        <v>656271</v>
      </c>
      <c r="J179" s="80">
        <f>SUM(J167:J178)</f>
        <v>577758</v>
      </c>
      <c r="K179" s="80">
        <f>SUM(K167:K178)</f>
        <v>690155</v>
      </c>
      <c r="L179" s="80">
        <f>SUM(L167:L178)</f>
        <v>376956</v>
      </c>
      <c r="M179" s="80">
        <f>SUM(M167:M178)</f>
        <v>299953</v>
      </c>
      <c r="N179" s="80">
        <f>SUM(N167:N178)</f>
        <v>402142</v>
      </c>
      <c r="O179" s="81">
        <f>SUM(O167:O178)</f>
        <v>486680</v>
      </c>
      <c r="P179" s="79">
        <f t="shared" si="45"/>
        <v>0</v>
      </c>
      <c r="Q179" s="80">
        <f t="shared" si="45"/>
        <v>49</v>
      </c>
      <c r="R179" s="80">
        <f t="shared" si="45"/>
        <v>0</v>
      </c>
      <c r="S179" s="80">
        <f t="shared" si="45"/>
        <v>0</v>
      </c>
      <c r="T179" s="81">
        <f t="shared" si="45"/>
        <v>0</v>
      </c>
      <c r="U179" s="82">
        <f t="shared" si="45"/>
        <v>0</v>
      </c>
      <c r="V179" s="80">
        <f t="shared" si="45"/>
        <v>161</v>
      </c>
      <c r="W179" s="80">
        <f>SUM(W167:W178)</f>
        <v>0</v>
      </c>
      <c r="X179" s="80">
        <f>SUM(X167:X178)</f>
        <v>0</v>
      </c>
      <c r="Y179" s="80">
        <f>SUM(Y167:Y178)</f>
        <v>0</v>
      </c>
      <c r="Z179" s="80">
        <f>SUM(Z167:Z178)</f>
        <v>0</v>
      </c>
      <c r="AA179" s="80">
        <f>SUM(AA167:AA178)</f>
        <v>0</v>
      </c>
      <c r="AB179" s="80">
        <f>SUM(AB167:AB178)</f>
        <v>0</v>
      </c>
      <c r="AC179" s="102">
        <f>SUM(AC167:AC178)</f>
        <v>0</v>
      </c>
      <c r="AD179" s="79">
        <f t="shared" si="45"/>
        <v>371629</v>
      </c>
      <c r="AE179" s="80">
        <f t="shared" si="45"/>
        <v>417148</v>
      </c>
      <c r="AF179" s="80">
        <f t="shared" si="45"/>
        <v>393756</v>
      </c>
      <c r="AG179" s="80">
        <f t="shared" si="45"/>
        <v>679168</v>
      </c>
      <c r="AH179" s="81">
        <f t="shared" si="45"/>
        <v>753149</v>
      </c>
      <c r="AI179" s="82">
        <f t="shared" si="45"/>
        <v>416122</v>
      </c>
      <c r="AJ179" s="80">
        <f t="shared" si="45"/>
        <v>474904</v>
      </c>
      <c r="AK179" s="80">
        <f>SUM(AK167:AK178)</f>
        <v>563120</v>
      </c>
      <c r="AL179" s="80">
        <f>SUM(AL167:AL178)</f>
        <v>771627</v>
      </c>
      <c r="AM179" s="80">
        <f>SUM(AM167:AM178)</f>
        <v>748583</v>
      </c>
      <c r="AN179" s="80">
        <f>SUM(AN167:AN178)</f>
        <v>859154</v>
      </c>
      <c r="AO179" s="80">
        <f>SUM(AO167:AO178)</f>
        <v>564185</v>
      </c>
      <c r="AP179" s="80">
        <f>SUM(AP167:AP178)</f>
        <v>425369</v>
      </c>
      <c r="AQ179" s="102">
        <f>SUM(AQ167:AQ178)</f>
        <v>538396</v>
      </c>
      <c r="AR179" s="79">
        <f t="shared" si="45"/>
        <v>989859</v>
      </c>
      <c r="AS179" s="80">
        <f t="shared" si="45"/>
        <v>1055105</v>
      </c>
      <c r="AT179" s="80">
        <f t="shared" si="45"/>
        <v>1100349</v>
      </c>
      <c r="AU179" s="80">
        <f t="shared" si="45"/>
        <v>1327695</v>
      </c>
      <c r="AV179" s="81">
        <f t="shared" si="45"/>
        <v>1448976</v>
      </c>
      <c r="AW179" s="82">
        <f t="shared" si="45"/>
        <v>1096056</v>
      </c>
      <c r="AX179" s="80">
        <f t="shared" si="45"/>
        <v>987012</v>
      </c>
      <c r="AY179" s="102">
        <f aca="true" t="shared" si="46" ref="AY179:BE179">SUM(AY167:AY178)</f>
        <v>1219391</v>
      </c>
      <c r="AZ179" s="81">
        <f t="shared" si="46"/>
        <v>1349385</v>
      </c>
      <c r="BA179" s="82">
        <f t="shared" si="46"/>
        <v>1438738</v>
      </c>
      <c r="BB179" s="81">
        <f t="shared" si="46"/>
        <v>1236110</v>
      </c>
      <c r="BC179" s="82">
        <f t="shared" si="46"/>
        <v>864138</v>
      </c>
      <c r="BD179" s="82">
        <f t="shared" si="46"/>
        <v>827511</v>
      </c>
      <c r="BE179" s="129">
        <f t="shared" si="46"/>
        <v>1025076</v>
      </c>
    </row>
    <row r="182" ht="15" thickBot="1"/>
    <row r="183" spans="1:44" ht="15">
      <c r="A183" s="53" t="s">
        <v>34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5"/>
      <c r="AN183" s="55"/>
      <c r="AO183" s="55"/>
      <c r="AP183" s="55"/>
      <c r="AQ183" s="66"/>
      <c r="AR183" s="128"/>
    </row>
    <row r="184" spans="1:44" ht="15.75" thickBot="1">
      <c r="A184" s="57" t="s">
        <v>21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9"/>
      <c r="AN184" s="59"/>
      <c r="AO184" s="59"/>
      <c r="AP184" s="59"/>
      <c r="AQ184" s="86"/>
      <c r="AR184" s="128"/>
    </row>
    <row r="185" spans="1:44" ht="15">
      <c r="A185" s="87"/>
      <c r="B185" s="62" t="s">
        <v>47</v>
      </c>
      <c r="C185" s="63"/>
      <c r="D185" s="63"/>
      <c r="E185" s="63"/>
      <c r="F185" s="63"/>
      <c r="G185" s="63"/>
      <c r="H185" s="63"/>
      <c r="I185" s="64"/>
      <c r="J185" s="64"/>
      <c r="K185" s="64"/>
      <c r="L185" s="64"/>
      <c r="M185" s="64"/>
      <c r="N185" s="64"/>
      <c r="O185" s="65"/>
      <c r="P185" s="62" t="s">
        <v>23</v>
      </c>
      <c r="Q185" s="63"/>
      <c r="R185" s="63"/>
      <c r="S185" s="63"/>
      <c r="T185" s="63"/>
      <c r="U185" s="63"/>
      <c r="V185" s="63"/>
      <c r="W185" s="64"/>
      <c r="X185" s="64"/>
      <c r="Y185" s="64"/>
      <c r="Z185" s="64"/>
      <c r="AA185" s="64"/>
      <c r="AB185" s="64"/>
      <c r="AC185" s="66"/>
      <c r="AD185" s="62" t="s">
        <v>24</v>
      </c>
      <c r="AE185" s="63"/>
      <c r="AF185" s="63"/>
      <c r="AG185" s="63"/>
      <c r="AH185" s="63"/>
      <c r="AI185" s="63"/>
      <c r="AJ185" s="63"/>
      <c r="AK185" s="55"/>
      <c r="AL185" s="55"/>
      <c r="AM185" s="64"/>
      <c r="AN185" s="64"/>
      <c r="AO185" s="64"/>
      <c r="AP185" s="64"/>
      <c r="AQ185" s="65"/>
      <c r="AR185" s="103"/>
    </row>
    <row r="186" spans="1:44" ht="15">
      <c r="A186" s="70" t="s">
        <v>6</v>
      </c>
      <c r="B186" s="70">
        <v>2004</v>
      </c>
      <c r="C186" s="71">
        <v>2005</v>
      </c>
      <c r="D186" s="71">
        <v>2006</v>
      </c>
      <c r="E186" s="71">
        <v>2007</v>
      </c>
      <c r="F186" s="71">
        <v>2008</v>
      </c>
      <c r="G186" s="71">
        <v>2009</v>
      </c>
      <c r="H186" s="72">
        <v>2010</v>
      </c>
      <c r="I186" s="72">
        <v>2011</v>
      </c>
      <c r="J186" s="72">
        <v>2012</v>
      </c>
      <c r="K186" s="72">
        <v>2013</v>
      </c>
      <c r="L186" s="72">
        <v>2014</v>
      </c>
      <c r="M186" s="72">
        <v>2015</v>
      </c>
      <c r="N186" s="72">
        <v>2016</v>
      </c>
      <c r="O186" s="85">
        <v>2017</v>
      </c>
      <c r="P186" s="70">
        <v>2004</v>
      </c>
      <c r="Q186" s="71">
        <v>2005</v>
      </c>
      <c r="R186" s="71">
        <v>2006</v>
      </c>
      <c r="S186" s="71">
        <v>2007</v>
      </c>
      <c r="T186" s="71">
        <v>2008</v>
      </c>
      <c r="U186" s="71">
        <v>2009</v>
      </c>
      <c r="V186" s="72">
        <v>2010</v>
      </c>
      <c r="W186" s="72">
        <v>2011</v>
      </c>
      <c r="X186" s="72">
        <v>2012</v>
      </c>
      <c r="Y186" s="72">
        <v>2013</v>
      </c>
      <c r="Z186" s="72">
        <v>2014</v>
      </c>
      <c r="AA186" s="75">
        <v>2015</v>
      </c>
      <c r="AB186" s="76">
        <v>2016</v>
      </c>
      <c r="AC186" s="74">
        <v>2017</v>
      </c>
      <c r="AD186" s="70">
        <v>2004</v>
      </c>
      <c r="AE186" s="71">
        <v>2005</v>
      </c>
      <c r="AF186" s="71">
        <v>2006</v>
      </c>
      <c r="AG186" s="71">
        <v>2007</v>
      </c>
      <c r="AH186" s="71">
        <v>2008</v>
      </c>
      <c r="AI186" s="71">
        <v>2009</v>
      </c>
      <c r="AJ186" s="71">
        <v>2010</v>
      </c>
      <c r="AK186" s="71">
        <v>2011</v>
      </c>
      <c r="AL186" s="75">
        <v>2012</v>
      </c>
      <c r="AM186" s="71">
        <v>2013</v>
      </c>
      <c r="AN186" s="75">
        <v>2014</v>
      </c>
      <c r="AO186" s="76">
        <v>2015</v>
      </c>
      <c r="AP186" s="74">
        <v>2016</v>
      </c>
      <c r="AQ186" s="85">
        <v>2017</v>
      </c>
      <c r="AR186" s="90"/>
    </row>
    <row r="187" spans="1:43" ht="15">
      <c r="A187" s="91" t="s">
        <v>7</v>
      </c>
      <c r="B187" s="20">
        <f aca="true" t="shared" si="47" ref="B187:AQ193">+B47+B67</f>
        <v>767</v>
      </c>
      <c r="C187" s="21">
        <f t="shared" si="47"/>
        <v>743</v>
      </c>
      <c r="D187" s="21">
        <f t="shared" si="47"/>
        <v>860</v>
      </c>
      <c r="E187" s="21">
        <f t="shared" si="47"/>
        <v>618</v>
      </c>
      <c r="F187" s="16">
        <f t="shared" si="47"/>
        <v>967</v>
      </c>
      <c r="G187" s="22">
        <f t="shared" si="47"/>
        <v>1563</v>
      </c>
      <c r="H187" s="23">
        <f t="shared" si="47"/>
        <v>585</v>
      </c>
      <c r="I187" s="23">
        <f t="shared" si="47"/>
        <v>428</v>
      </c>
      <c r="J187" s="23">
        <f t="shared" si="47"/>
        <v>961</v>
      </c>
      <c r="K187" s="23">
        <f t="shared" si="47"/>
        <v>912</v>
      </c>
      <c r="L187" s="23">
        <f t="shared" si="47"/>
        <v>1572</v>
      </c>
      <c r="M187" s="23">
        <f t="shared" si="47"/>
        <v>10877</v>
      </c>
      <c r="N187" s="23">
        <f t="shared" si="47"/>
        <v>2621</v>
      </c>
      <c r="O187" s="29">
        <f t="shared" si="47"/>
        <v>2456</v>
      </c>
      <c r="P187" s="20">
        <f t="shared" si="47"/>
        <v>87</v>
      </c>
      <c r="Q187" s="21">
        <f t="shared" si="47"/>
        <v>171</v>
      </c>
      <c r="R187" s="21">
        <f t="shared" si="47"/>
        <v>127</v>
      </c>
      <c r="S187" s="21">
        <f t="shared" si="47"/>
        <v>101</v>
      </c>
      <c r="T187" s="16">
        <f t="shared" si="47"/>
        <v>133</v>
      </c>
      <c r="U187" s="21">
        <f t="shared" si="47"/>
        <v>319</v>
      </c>
      <c r="V187" s="23">
        <f t="shared" si="47"/>
        <v>106</v>
      </c>
      <c r="W187" s="27">
        <f t="shared" si="47"/>
        <v>150</v>
      </c>
      <c r="X187" s="23">
        <f t="shared" si="47"/>
        <v>145</v>
      </c>
      <c r="Y187" s="27">
        <f t="shared" si="47"/>
        <v>116</v>
      </c>
      <c r="Z187" s="105">
        <f t="shared" si="47"/>
        <v>149</v>
      </c>
      <c r="AA187" s="27">
        <f t="shared" si="47"/>
        <v>136</v>
      </c>
      <c r="AB187" s="22">
        <f t="shared" si="47"/>
        <v>143</v>
      </c>
      <c r="AC187" s="25">
        <f t="shared" si="47"/>
        <v>172</v>
      </c>
      <c r="AD187" s="20">
        <f t="shared" si="47"/>
        <v>10</v>
      </c>
      <c r="AE187" s="21">
        <f t="shared" si="47"/>
        <v>54</v>
      </c>
      <c r="AF187" s="21">
        <f t="shared" si="47"/>
        <v>0</v>
      </c>
      <c r="AG187" s="21">
        <f t="shared" si="47"/>
        <v>13</v>
      </c>
      <c r="AH187" s="16">
        <f t="shared" si="47"/>
        <v>0</v>
      </c>
      <c r="AI187" s="21">
        <f t="shared" si="47"/>
        <v>0</v>
      </c>
      <c r="AJ187" s="23">
        <f t="shared" si="47"/>
        <v>0</v>
      </c>
      <c r="AK187" s="23">
        <f t="shared" si="47"/>
        <v>0</v>
      </c>
      <c r="AL187" s="23">
        <f t="shared" si="47"/>
        <v>0</v>
      </c>
      <c r="AM187" s="23">
        <f t="shared" si="47"/>
        <v>0</v>
      </c>
      <c r="AN187" s="23">
        <f t="shared" si="47"/>
        <v>0</v>
      </c>
      <c r="AO187" s="22">
        <f t="shared" si="47"/>
        <v>0</v>
      </c>
      <c r="AP187" s="25">
        <f t="shared" si="47"/>
        <v>0</v>
      </c>
      <c r="AQ187" s="25">
        <f t="shared" si="47"/>
        <v>0</v>
      </c>
    </row>
    <row r="188" spans="1:43" ht="15">
      <c r="A188" s="77" t="s">
        <v>8</v>
      </c>
      <c r="B188" s="20">
        <f t="shared" si="47"/>
        <v>778</v>
      </c>
      <c r="C188" s="21">
        <f t="shared" si="47"/>
        <v>738</v>
      </c>
      <c r="D188" s="21">
        <f t="shared" si="47"/>
        <v>1050</v>
      </c>
      <c r="E188" s="21">
        <f t="shared" si="47"/>
        <v>1023</v>
      </c>
      <c r="F188" s="16">
        <f t="shared" si="47"/>
        <v>912</v>
      </c>
      <c r="G188" s="28">
        <f t="shared" si="47"/>
        <v>549</v>
      </c>
      <c r="H188" s="21">
        <f t="shared" si="47"/>
        <v>1007</v>
      </c>
      <c r="I188" s="21">
        <f t="shared" si="47"/>
        <v>719</v>
      </c>
      <c r="J188" s="21">
        <f t="shared" si="47"/>
        <v>822</v>
      </c>
      <c r="K188" s="21">
        <f t="shared" si="47"/>
        <v>922</v>
      </c>
      <c r="L188" s="21">
        <f t="shared" si="47"/>
        <v>2247</v>
      </c>
      <c r="M188" s="21">
        <f t="shared" si="47"/>
        <v>11939</v>
      </c>
      <c r="N188" s="21">
        <f t="shared" si="47"/>
        <v>3663</v>
      </c>
      <c r="O188" s="29">
        <f t="shared" si="47"/>
        <v>2138</v>
      </c>
      <c r="P188" s="20">
        <f t="shared" si="47"/>
        <v>488</v>
      </c>
      <c r="Q188" s="21">
        <f t="shared" si="47"/>
        <v>139</v>
      </c>
      <c r="R188" s="21">
        <f t="shared" si="47"/>
        <v>115</v>
      </c>
      <c r="S188" s="21">
        <f t="shared" si="47"/>
        <v>107</v>
      </c>
      <c r="T188" s="16">
        <f t="shared" si="47"/>
        <v>106</v>
      </c>
      <c r="U188" s="21">
        <f t="shared" si="47"/>
        <v>209</v>
      </c>
      <c r="V188" s="21">
        <f t="shared" si="47"/>
        <v>96</v>
      </c>
      <c r="W188" s="16">
        <f t="shared" si="47"/>
        <v>135</v>
      </c>
      <c r="X188" s="21">
        <f t="shared" si="47"/>
        <v>126</v>
      </c>
      <c r="Y188" s="16">
        <f t="shared" si="47"/>
        <v>113</v>
      </c>
      <c r="Z188" s="106">
        <f t="shared" si="47"/>
        <v>145</v>
      </c>
      <c r="AA188" s="16">
        <f t="shared" si="47"/>
        <v>130</v>
      </c>
      <c r="AB188" s="28">
        <f t="shared" si="47"/>
        <v>153</v>
      </c>
      <c r="AC188" s="26">
        <f t="shared" si="47"/>
        <v>129</v>
      </c>
      <c r="AD188" s="20">
        <f t="shared" si="47"/>
        <v>10</v>
      </c>
      <c r="AE188" s="21">
        <f t="shared" si="47"/>
        <v>0</v>
      </c>
      <c r="AF188" s="21">
        <f t="shared" si="47"/>
        <v>0</v>
      </c>
      <c r="AG188" s="21">
        <f t="shared" si="47"/>
        <v>13</v>
      </c>
      <c r="AH188" s="16">
        <f t="shared" si="47"/>
        <v>0</v>
      </c>
      <c r="AI188" s="21">
        <f t="shared" si="47"/>
        <v>0</v>
      </c>
      <c r="AJ188" s="21">
        <f t="shared" si="47"/>
        <v>0</v>
      </c>
      <c r="AK188" s="21">
        <f t="shared" si="47"/>
        <v>159.08</v>
      </c>
      <c r="AL188" s="21">
        <f t="shared" si="47"/>
        <v>152</v>
      </c>
      <c r="AM188" s="21">
        <f t="shared" si="47"/>
        <v>0</v>
      </c>
      <c r="AN188" s="21">
        <f t="shared" si="47"/>
        <v>379</v>
      </c>
      <c r="AO188" s="28">
        <f t="shared" si="47"/>
        <v>86</v>
      </c>
      <c r="AP188" s="26">
        <f t="shared" si="47"/>
        <v>0</v>
      </c>
      <c r="AQ188" s="26">
        <f t="shared" si="47"/>
        <v>0</v>
      </c>
    </row>
    <row r="189" spans="1:43" ht="15">
      <c r="A189" s="91" t="s">
        <v>9</v>
      </c>
      <c r="B189" s="20">
        <f t="shared" si="47"/>
        <v>713</v>
      </c>
      <c r="C189" s="21">
        <f t="shared" si="47"/>
        <v>612</v>
      </c>
      <c r="D189" s="21">
        <f t="shared" si="47"/>
        <v>698</v>
      </c>
      <c r="E189" s="21">
        <f t="shared" si="47"/>
        <v>941</v>
      </c>
      <c r="F189" s="16">
        <f t="shared" si="47"/>
        <v>1006</v>
      </c>
      <c r="G189" s="28">
        <f t="shared" si="47"/>
        <v>1095</v>
      </c>
      <c r="H189" s="21">
        <f t="shared" si="47"/>
        <v>1450</v>
      </c>
      <c r="I189" s="21">
        <f t="shared" si="47"/>
        <v>693</v>
      </c>
      <c r="J189" s="21">
        <f t="shared" si="47"/>
        <v>1114</v>
      </c>
      <c r="K189" s="21">
        <f t="shared" si="47"/>
        <v>1005</v>
      </c>
      <c r="L189" s="21">
        <f t="shared" si="47"/>
        <v>735</v>
      </c>
      <c r="M189" s="21">
        <f t="shared" si="47"/>
        <v>4859</v>
      </c>
      <c r="N189" s="21">
        <f t="shared" si="47"/>
        <v>7599</v>
      </c>
      <c r="O189" s="29">
        <f t="shared" si="47"/>
        <v>1150</v>
      </c>
      <c r="P189" s="20">
        <f t="shared" si="47"/>
        <v>137</v>
      </c>
      <c r="Q189" s="21">
        <f t="shared" si="47"/>
        <v>139</v>
      </c>
      <c r="R189" s="21">
        <f t="shared" si="47"/>
        <v>102</v>
      </c>
      <c r="S189" s="21">
        <f t="shared" si="47"/>
        <v>126</v>
      </c>
      <c r="T189" s="16">
        <f t="shared" si="47"/>
        <v>121</v>
      </c>
      <c r="U189" s="21">
        <f t="shared" si="47"/>
        <v>285</v>
      </c>
      <c r="V189" s="21">
        <f t="shared" si="47"/>
        <v>102</v>
      </c>
      <c r="W189" s="16">
        <f t="shared" si="47"/>
        <v>123</v>
      </c>
      <c r="X189" s="21">
        <f t="shared" si="47"/>
        <v>147</v>
      </c>
      <c r="Y189" s="16">
        <f t="shared" si="47"/>
        <v>111</v>
      </c>
      <c r="Z189" s="106">
        <f t="shared" si="47"/>
        <v>149</v>
      </c>
      <c r="AA189" s="16">
        <f t="shared" si="47"/>
        <v>130</v>
      </c>
      <c r="AB189" s="28">
        <f t="shared" si="47"/>
        <v>152</v>
      </c>
      <c r="AC189" s="26">
        <f t="shared" si="47"/>
        <v>147</v>
      </c>
      <c r="AD189" s="20">
        <f t="shared" si="47"/>
        <v>12</v>
      </c>
      <c r="AE189" s="21">
        <f t="shared" si="47"/>
        <v>0</v>
      </c>
      <c r="AF189" s="21">
        <f t="shared" si="47"/>
        <v>0</v>
      </c>
      <c r="AG189" s="21">
        <f t="shared" si="47"/>
        <v>41</v>
      </c>
      <c r="AH189" s="16">
        <f t="shared" si="47"/>
        <v>0</v>
      </c>
      <c r="AI189" s="21">
        <f t="shared" si="47"/>
        <v>0</v>
      </c>
      <c r="AJ189" s="21">
        <f t="shared" si="47"/>
        <v>223</v>
      </c>
      <c r="AK189" s="21">
        <f t="shared" si="47"/>
        <v>180.35</v>
      </c>
      <c r="AL189" s="21">
        <f t="shared" si="47"/>
        <v>345</v>
      </c>
      <c r="AM189" s="21">
        <f t="shared" si="47"/>
        <v>0</v>
      </c>
      <c r="AN189" s="21">
        <f t="shared" si="47"/>
        <v>0</v>
      </c>
      <c r="AO189" s="28">
        <f t="shared" si="47"/>
        <v>240</v>
      </c>
      <c r="AP189" s="26">
        <f t="shared" si="47"/>
        <v>0</v>
      </c>
      <c r="AQ189" s="26">
        <f t="shared" si="47"/>
        <v>0</v>
      </c>
    </row>
    <row r="190" spans="1:43" ht="15">
      <c r="A190" s="91" t="s">
        <v>10</v>
      </c>
      <c r="B190" s="20">
        <f t="shared" si="47"/>
        <v>923</v>
      </c>
      <c r="C190" s="21">
        <f t="shared" si="47"/>
        <v>671</v>
      </c>
      <c r="D190" s="21">
        <f t="shared" si="47"/>
        <v>862</v>
      </c>
      <c r="E190" s="21">
        <f t="shared" si="47"/>
        <v>956</v>
      </c>
      <c r="F190" s="16">
        <f t="shared" si="47"/>
        <v>910</v>
      </c>
      <c r="G190" s="28">
        <f t="shared" si="47"/>
        <v>1072</v>
      </c>
      <c r="H190" s="21">
        <f t="shared" si="47"/>
        <v>1002</v>
      </c>
      <c r="I190" s="21">
        <f t="shared" si="47"/>
        <v>1280</v>
      </c>
      <c r="J190" s="21">
        <f t="shared" si="47"/>
        <v>713</v>
      </c>
      <c r="K190" s="21">
        <f t="shared" si="47"/>
        <v>1068</v>
      </c>
      <c r="L190" s="21">
        <f t="shared" si="47"/>
        <v>2236</v>
      </c>
      <c r="M190" s="21">
        <f t="shared" si="47"/>
        <v>5308</v>
      </c>
      <c r="N190" s="21">
        <f t="shared" si="47"/>
        <v>3098</v>
      </c>
      <c r="O190" s="29">
        <f t="shared" si="47"/>
        <v>2824</v>
      </c>
      <c r="P190" s="20">
        <f t="shared" si="47"/>
        <v>89</v>
      </c>
      <c r="Q190" s="21">
        <f t="shared" si="47"/>
        <v>160</v>
      </c>
      <c r="R190" s="21">
        <f t="shared" si="47"/>
        <v>107</v>
      </c>
      <c r="S190" s="21">
        <f t="shared" si="47"/>
        <v>116</v>
      </c>
      <c r="T190" s="16">
        <f t="shared" si="47"/>
        <v>172</v>
      </c>
      <c r="U190" s="21">
        <f t="shared" si="47"/>
        <v>199</v>
      </c>
      <c r="V190" s="21">
        <f t="shared" si="47"/>
        <v>69</v>
      </c>
      <c r="W190" s="16">
        <f t="shared" si="47"/>
        <v>120</v>
      </c>
      <c r="X190" s="21">
        <f t="shared" si="47"/>
        <v>182</v>
      </c>
      <c r="Y190" s="16">
        <f t="shared" si="47"/>
        <v>120</v>
      </c>
      <c r="Z190" s="106">
        <f t="shared" si="47"/>
        <v>124</v>
      </c>
      <c r="AA190" s="16">
        <f t="shared" si="47"/>
        <v>131</v>
      </c>
      <c r="AB190" s="28">
        <f t="shared" si="47"/>
        <v>151</v>
      </c>
      <c r="AC190" s="26">
        <f t="shared" si="47"/>
        <v>122</v>
      </c>
      <c r="AD190" s="20">
        <f t="shared" si="47"/>
        <v>9</v>
      </c>
      <c r="AE190" s="21">
        <f t="shared" si="47"/>
        <v>0</v>
      </c>
      <c r="AF190" s="21">
        <f t="shared" si="47"/>
        <v>36</v>
      </c>
      <c r="AG190" s="21">
        <f t="shared" si="47"/>
        <v>10</v>
      </c>
      <c r="AH190" s="16">
        <f t="shared" si="47"/>
        <v>32</v>
      </c>
      <c r="AI190" s="21">
        <f t="shared" si="47"/>
        <v>0</v>
      </c>
      <c r="AJ190" s="21">
        <f t="shared" si="47"/>
        <v>166</v>
      </c>
      <c r="AK190" s="21">
        <f t="shared" si="47"/>
        <v>0</v>
      </c>
      <c r="AL190" s="21">
        <f t="shared" si="47"/>
        <v>0</v>
      </c>
      <c r="AM190" s="21">
        <f t="shared" si="47"/>
        <v>133</v>
      </c>
      <c r="AN190" s="21">
        <f t="shared" si="47"/>
        <v>50</v>
      </c>
      <c r="AO190" s="28">
        <f t="shared" si="47"/>
        <v>0</v>
      </c>
      <c r="AP190" s="26">
        <f t="shared" si="47"/>
        <v>0</v>
      </c>
      <c r="AQ190" s="26">
        <f t="shared" si="47"/>
        <v>0</v>
      </c>
    </row>
    <row r="191" spans="1:43" ht="15">
      <c r="A191" s="91" t="s">
        <v>11</v>
      </c>
      <c r="B191" s="20">
        <f t="shared" si="47"/>
        <v>590</v>
      </c>
      <c r="C191" s="21">
        <f t="shared" si="47"/>
        <v>615</v>
      </c>
      <c r="D191" s="21">
        <f t="shared" si="47"/>
        <v>806</v>
      </c>
      <c r="E191" s="21">
        <f t="shared" si="47"/>
        <v>753</v>
      </c>
      <c r="F191" s="16">
        <f t="shared" si="47"/>
        <v>972</v>
      </c>
      <c r="G191" s="28">
        <f t="shared" si="47"/>
        <v>662</v>
      </c>
      <c r="H191" s="21">
        <f t="shared" si="47"/>
        <v>586</v>
      </c>
      <c r="I191" s="21">
        <f t="shared" si="47"/>
        <v>817</v>
      </c>
      <c r="J191" s="21">
        <f t="shared" si="47"/>
        <v>1254</v>
      </c>
      <c r="K191" s="21">
        <f t="shared" si="47"/>
        <v>591</v>
      </c>
      <c r="L191" s="21">
        <f t="shared" si="47"/>
        <v>3417</v>
      </c>
      <c r="M191" s="21">
        <f t="shared" si="47"/>
        <v>2489</v>
      </c>
      <c r="N191" s="21">
        <f t="shared" si="47"/>
        <v>2883</v>
      </c>
      <c r="O191" s="29">
        <f t="shared" si="47"/>
        <v>2810</v>
      </c>
      <c r="P191" s="20">
        <f t="shared" si="47"/>
        <v>165</v>
      </c>
      <c r="Q191" s="21">
        <f t="shared" si="47"/>
        <v>115</v>
      </c>
      <c r="R191" s="21">
        <f t="shared" si="47"/>
        <v>108</v>
      </c>
      <c r="S191" s="21">
        <f t="shared" si="47"/>
        <v>133</v>
      </c>
      <c r="T191" s="16">
        <f t="shared" si="47"/>
        <v>118</v>
      </c>
      <c r="U191" s="21">
        <f t="shared" si="47"/>
        <v>140</v>
      </c>
      <c r="V191" s="21">
        <f t="shared" si="47"/>
        <v>51</v>
      </c>
      <c r="W191" s="16">
        <f t="shared" si="47"/>
        <v>125</v>
      </c>
      <c r="X191" s="21">
        <f t="shared" si="47"/>
        <v>123</v>
      </c>
      <c r="Y191" s="16">
        <f t="shared" si="47"/>
        <v>102</v>
      </c>
      <c r="Z191" s="106">
        <f t="shared" si="47"/>
        <v>117</v>
      </c>
      <c r="AA191" s="16">
        <f t="shared" si="47"/>
        <v>113</v>
      </c>
      <c r="AB191" s="28">
        <f t="shared" si="47"/>
        <v>174</v>
      </c>
      <c r="AC191" s="26">
        <f t="shared" si="47"/>
        <v>112</v>
      </c>
      <c r="AD191" s="20">
        <f t="shared" si="47"/>
        <v>8</v>
      </c>
      <c r="AE191" s="21">
        <f t="shared" si="47"/>
        <v>31</v>
      </c>
      <c r="AF191" s="21">
        <f t="shared" si="47"/>
        <v>132</v>
      </c>
      <c r="AG191" s="21">
        <f t="shared" si="47"/>
        <v>0</v>
      </c>
      <c r="AH191" s="16">
        <f t="shared" si="47"/>
        <v>19</v>
      </c>
      <c r="AI191" s="21">
        <f t="shared" si="47"/>
        <v>0</v>
      </c>
      <c r="AJ191" s="21">
        <f t="shared" si="47"/>
        <v>0</v>
      </c>
      <c r="AK191" s="21">
        <f t="shared" si="47"/>
        <v>8.4</v>
      </c>
      <c r="AL191" s="21">
        <f t="shared" si="47"/>
        <v>212</v>
      </c>
      <c r="AM191" s="21">
        <f t="shared" si="47"/>
        <v>0</v>
      </c>
      <c r="AN191" s="21">
        <f t="shared" si="47"/>
        <v>124</v>
      </c>
      <c r="AO191" s="28">
        <f t="shared" si="47"/>
        <v>0</v>
      </c>
      <c r="AP191" s="26">
        <f t="shared" si="47"/>
        <v>0</v>
      </c>
      <c r="AQ191" s="26">
        <f t="shared" si="47"/>
        <v>0</v>
      </c>
    </row>
    <row r="192" spans="1:43" ht="15">
      <c r="A192" s="91" t="s">
        <v>12</v>
      </c>
      <c r="B192" s="20">
        <f t="shared" si="47"/>
        <v>492</v>
      </c>
      <c r="C192" s="21">
        <f t="shared" si="47"/>
        <v>657</v>
      </c>
      <c r="D192" s="21">
        <f t="shared" si="47"/>
        <v>456</v>
      </c>
      <c r="E192" s="21">
        <f t="shared" si="47"/>
        <v>974</v>
      </c>
      <c r="F192" s="16">
        <f t="shared" si="47"/>
        <v>1026</v>
      </c>
      <c r="G192" s="28">
        <f t="shared" si="47"/>
        <v>392</v>
      </c>
      <c r="H192" s="21">
        <f t="shared" si="47"/>
        <v>602</v>
      </c>
      <c r="I192" s="21">
        <f t="shared" si="47"/>
        <v>1041</v>
      </c>
      <c r="J192" s="21">
        <f t="shared" si="47"/>
        <v>761</v>
      </c>
      <c r="K192" s="21">
        <f t="shared" si="47"/>
        <v>820</v>
      </c>
      <c r="L192" s="21">
        <f t="shared" si="47"/>
        <v>4858</v>
      </c>
      <c r="M192" s="21">
        <f t="shared" si="47"/>
        <v>2458</v>
      </c>
      <c r="N192" s="21">
        <f t="shared" si="47"/>
        <v>3118</v>
      </c>
      <c r="O192" s="29">
        <f t="shared" si="47"/>
        <v>1392</v>
      </c>
      <c r="P192" s="20">
        <f t="shared" si="47"/>
        <v>103</v>
      </c>
      <c r="Q192" s="21">
        <f t="shared" si="47"/>
        <v>115</v>
      </c>
      <c r="R192" s="21">
        <f t="shared" si="47"/>
        <v>92</v>
      </c>
      <c r="S192" s="21">
        <f t="shared" si="47"/>
        <v>124</v>
      </c>
      <c r="T192" s="16">
        <f t="shared" si="47"/>
        <v>142</v>
      </c>
      <c r="U192" s="21">
        <f t="shared" si="47"/>
        <v>112</v>
      </c>
      <c r="V192" s="21">
        <f t="shared" si="47"/>
        <v>94</v>
      </c>
      <c r="W192" s="16">
        <f t="shared" si="47"/>
        <v>102</v>
      </c>
      <c r="X192" s="21">
        <f t="shared" si="47"/>
        <v>108</v>
      </c>
      <c r="Y192" s="16">
        <f t="shared" si="47"/>
        <v>126</v>
      </c>
      <c r="Z192" s="106">
        <f t="shared" si="47"/>
        <v>100</v>
      </c>
      <c r="AA192" s="16">
        <f t="shared" si="47"/>
        <v>116</v>
      </c>
      <c r="AB192" s="28">
        <f t="shared" si="47"/>
        <v>115</v>
      </c>
      <c r="AC192" s="26">
        <f t="shared" si="47"/>
        <v>119</v>
      </c>
      <c r="AD192" s="20">
        <f t="shared" si="47"/>
        <v>31</v>
      </c>
      <c r="AE192" s="21">
        <f t="shared" si="47"/>
        <v>40</v>
      </c>
      <c r="AF192" s="21">
        <f t="shared" si="47"/>
        <v>0</v>
      </c>
      <c r="AG192" s="21">
        <f t="shared" si="47"/>
        <v>39.55</v>
      </c>
      <c r="AH192" s="16">
        <f t="shared" si="47"/>
        <v>0</v>
      </c>
      <c r="AI192" s="21">
        <f t="shared" si="47"/>
        <v>0</v>
      </c>
      <c r="AJ192" s="21">
        <f t="shared" si="47"/>
        <v>0</v>
      </c>
      <c r="AK192" s="21">
        <f t="shared" si="47"/>
        <v>164.1</v>
      </c>
      <c r="AL192" s="21">
        <f t="shared" si="47"/>
        <v>0</v>
      </c>
      <c r="AM192" s="21">
        <f t="shared" si="47"/>
        <v>179</v>
      </c>
      <c r="AN192" s="21">
        <f t="shared" si="47"/>
        <v>87</v>
      </c>
      <c r="AO192" s="28">
        <f t="shared" si="47"/>
        <v>0</v>
      </c>
      <c r="AP192" s="26">
        <f t="shared" si="47"/>
        <v>0</v>
      </c>
      <c r="AQ192" s="26">
        <f t="shared" si="47"/>
        <v>0</v>
      </c>
    </row>
    <row r="193" spans="1:43" ht="15">
      <c r="A193" s="91" t="s">
        <v>13</v>
      </c>
      <c r="B193" s="20">
        <f t="shared" si="47"/>
        <v>1103</v>
      </c>
      <c r="C193" s="21">
        <f t="shared" si="47"/>
        <v>1155</v>
      </c>
      <c r="D193" s="21">
        <f t="shared" si="47"/>
        <v>988</v>
      </c>
      <c r="E193" s="21">
        <f aca="true" t="shared" si="48" ref="E193:AQ198">+E53+E73</f>
        <v>1281</v>
      </c>
      <c r="F193" s="16">
        <f t="shared" si="48"/>
        <v>1662</v>
      </c>
      <c r="G193" s="28">
        <f t="shared" si="48"/>
        <v>939</v>
      </c>
      <c r="H193" s="21">
        <f t="shared" si="48"/>
        <v>677</v>
      </c>
      <c r="I193" s="21">
        <f t="shared" si="48"/>
        <v>804</v>
      </c>
      <c r="J193" s="21">
        <f t="shared" si="48"/>
        <v>1625</v>
      </c>
      <c r="K193" s="21">
        <f t="shared" si="48"/>
        <v>1031</v>
      </c>
      <c r="L193" s="21">
        <f t="shared" si="48"/>
        <v>1363</v>
      </c>
      <c r="M193" s="21">
        <f t="shared" si="48"/>
        <v>3468</v>
      </c>
      <c r="N193" s="21">
        <f t="shared" si="48"/>
        <v>3315</v>
      </c>
      <c r="O193" s="29">
        <f t="shared" si="48"/>
        <v>2424</v>
      </c>
      <c r="P193" s="20">
        <f t="shared" si="48"/>
        <v>117</v>
      </c>
      <c r="Q193" s="21">
        <f t="shared" si="48"/>
        <v>115</v>
      </c>
      <c r="R193" s="21">
        <f t="shared" si="48"/>
        <v>100</v>
      </c>
      <c r="S193" s="21">
        <f t="shared" si="48"/>
        <v>110</v>
      </c>
      <c r="T193" s="16">
        <f t="shared" si="48"/>
        <v>113</v>
      </c>
      <c r="U193" s="21">
        <f t="shared" si="48"/>
        <v>123</v>
      </c>
      <c r="V193" s="21">
        <f t="shared" si="48"/>
        <v>52</v>
      </c>
      <c r="W193" s="16">
        <f t="shared" si="48"/>
        <v>94</v>
      </c>
      <c r="X193" s="21">
        <f t="shared" si="48"/>
        <v>97</v>
      </c>
      <c r="Y193" s="16">
        <f t="shared" si="48"/>
        <v>123</v>
      </c>
      <c r="Z193" s="106">
        <f t="shared" si="48"/>
        <v>96</v>
      </c>
      <c r="AA193" s="16">
        <f t="shared" si="48"/>
        <v>97</v>
      </c>
      <c r="AB193" s="28">
        <f t="shared" si="48"/>
        <v>101</v>
      </c>
      <c r="AC193" s="26">
        <f t="shared" si="48"/>
        <v>103</v>
      </c>
      <c r="AD193" s="20">
        <f t="shared" si="48"/>
        <v>0</v>
      </c>
      <c r="AE193" s="21">
        <f t="shared" si="48"/>
        <v>0</v>
      </c>
      <c r="AF193" s="21">
        <f t="shared" si="48"/>
        <v>42</v>
      </c>
      <c r="AG193" s="21">
        <f t="shared" si="48"/>
        <v>164</v>
      </c>
      <c r="AH193" s="16">
        <f t="shared" si="48"/>
        <v>635</v>
      </c>
      <c r="AI193" s="21">
        <f t="shared" si="48"/>
        <v>32</v>
      </c>
      <c r="AJ193" s="21">
        <f t="shared" si="48"/>
        <v>0</v>
      </c>
      <c r="AK193" s="21">
        <f t="shared" si="48"/>
        <v>13</v>
      </c>
      <c r="AL193" s="21">
        <f t="shared" si="48"/>
        <v>173</v>
      </c>
      <c r="AM193" s="21">
        <f t="shared" si="48"/>
        <v>0</v>
      </c>
      <c r="AN193" s="21">
        <f t="shared" si="48"/>
        <v>279</v>
      </c>
      <c r="AO193" s="28">
        <f t="shared" si="48"/>
        <v>52</v>
      </c>
      <c r="AP193" s="26">
        <f t="shared" si="48"/>
        <v>280</v>
      </c>
      <c r="AQ193" s="26">
        <f t="shared" si="48"/>
        <v>224</v>
      </c>
    </row>
    <row r="194" spans="1:43" ht="15">
      <c r="A194" s="91" t="s">
        <v>14</v>
      </c>
      <c r="B194" s="20">
        <f aca="true" t="shared" si="49" ref="B194:AJ198">+B54+B74</f>
        <v>581</v>
      </c>
      <c r="C194" s="21">
        <f t="shared" si="49"/>
        <v>997</v>
      </c>
      <c r="D194" s="21">
        <f t="shared" si="49"/>
        <v>743</v>
      </c>
      <c r="E194" s="21">
        <f t="shared" si="49"/>
        <v>1601</v>
      </c>
      <c r="F194" s="16">
        <f t="shared" si="49"/>
        <v>1353</v>
      </c>
      <c r="G194" s="28">
        <f t="shared" si="49"/>
        <v>952</v>
      </c>
      <c r="H194" s="21">
        <f t="shared" si="49"/>
        <v>689</v>
      </c>
      <c r="I194" s="21">
        <f t="shared" si="48"/>
        <v>1010</v>
      </c>
      <c r="J194" s="21">
        <f t="shared" si="48"/>
        <v>1463</v>
      </c>
      <c r="K194" s="21">
        <f t="shared" si="48"/>
        <v>1385</v>
      </c>
      <c r="L194" s="21">
        <f t="shared" si="48"/>
        <v>3298</v>
      </c>
      <c r="M194" s="21">
        <f t="shared" si="48"/>
        <v>2795</v>
      </c>
      <c r="N194" s="21">
        <f t="shared" si="48"/>
        <v>1575</v>
      </c>
      <c r="O194" s="29">
        <f t="shared" si="48"/>
        <v>2052</v>
      </c>
      <c r="P194" s="20">
        <f t="shared" si="49"/>
        <v>112</v>
      </c>
      <c r="Q194" s="21">
        <f t="shared" si="49"/>
        <v>110</v>
      </c>
      <c r="R194" s="21">
        <f t="shared" si="49"/>
        <v>107</v>
      </c>
      <c r="S194" s="21">
        <f t="shared" si="49"/>
        <v>113</v>
      </c>
      <c r="T194" s="16">
        <f t="shared" si="49"/>
        <v>130</v>
      </c>
      <c r="U194" s="21">
        <f t="shared" si="49"/>
        <v>114</v>
      </c>
      <c r="V194" s="21">
        <f t="shared" si="49"/>
        <v>42</v>
      </c>
      <c r="W194" s="16">
        <f t="shared" si="48"/>
        <v>86</v>
      </c>
      <c r="X194" s="21">
        <f t="shared" si="48"/>
        <v>88</v>
      </c>
      <c r="Y194" s="16">
        <f t="shared" si="48"/>
        <v>117</v>
      </c>
      <c r="Z194" s="106">
        <f t="shared" si="48"/>
        <v>97</v>
      </c>
      <c r="AA194" s="16">
        <f t="shared" si="48"/>
        <v>139</v>
      </c>
      <c r="AB194" s="28">
        <f t="shared" si="48"/>
        <v>151</v>
      </c>
      <c r="AC194" s="26">
        <f t="shared" si="48"/>
        <v>122</v>
      </c>
      <c r="AD194" s="20">
        <f t="shared" si="49"/>
        <v>16</v>
      </c>
      <c r="AE194" s="21">
        <f t="shared" si="49"/>
        <v>0</v>
      </c>
      <c r="AF194" s="21">
        <f t="shared" si="49"/>
        <v>0</v>
      </c>
      <c r="AG194" s="21">
        <f t="shared" si="49"/>
        <v>243</v>
      </c>
      <c r="AH194" s="16">
        <f t="shared" si="49"/>
        <v>333</v>
      </c>
      <c r="AI194" s="21">
        <f t="shared" si="49"/>
        <v>134</v>
      </c>
      <c r="AJ194" s="21">
        <f t="shared" si="49"/>
        <v>30</v>
      </c>
      <c r="AK194" s="21">
        <f t="shared" si="48"/>
        <v>54</v>
      </c>
      <c r="AL194" s="21">
        <f t="shared" si="48"/>
        <v>0</v>
      </c>
      <c r="AM194" s="21">
        <f t="shared" si="48"/>
        <v>497</v>
      </c>
      <c r="AN194" s="21">
        <f t="shared" si="48"/>
        <v>343</v>
      </c>
      <c r="AO194" s="28">
        <f t="shared" si="48"/>
        <v>219</v>
      </c>
      <c r="AP194" s="26">
        <f t="shared" si="48"/>
        <v>289</v>
      </c>
      <c r="AQ194" s="26">
        <f t="shared" si="48"/>
        <v>0</v>
      </c>
    </row>
    <row r="195" spans="1:43" ht="15">
      <c r="A195" s="91" t="s">
        <v>15</v>
      </c>
      <c r="B195" s="20">
        <f t="shared" si="49"/>
        <v>633</v>
      </c>
      <c r="C195" s="21">
        <f t="shared" si="49"/>
        <v>1009</v>
      </c>
      <c r="D195" s="21">
        <f t="shared" si="49"/>
        <v>980</v>
      </c>
      <c r="E195" s="21">
        <f t="shared" si="49"/>
        <v>1573</v>
      </c>
      <c r="F195" s="16">
        <f t="shared" si="49"/>
        <v>1900</v>
      </c>
      <c r="G195" s="28">
        <f t="shared" si="49"/>
        <v>1009</v>
      </c>
      <c r="H195" s="21">
        <f t="shared" si="49"/>
        <v>752</v>
      </c>
      <c r="I195" s="21">
        <f t="shared" si="48"/>
        <v>1017</v>
      </c>
      <c r="J195" s="21">
        <f t="shared" si="48"/>
        <v>1526</v>
      </c>
      <c r="K195" s="21">
        <f t="shared" si="48"/>
        <v>1156</v>
      </c>
      <c r="L195" s="21">
        <f t="shared" si="48"/>
        <v>3016</v>
      </c>
      <c r="M195" s="21">
        <f t="shared" si="48"/>
        <v>6641</v>
      </c>
      <c r="N195" s="21">
        <f t="shared" si="48"/>
        <v>1730</v>
      </c>
      <c r="O195" s="29">
        <f t="shared" si="48"/>
        <v>2184</v>
      </c>
      <c r="P195" s="20">
        <f t="shared" si="49"/>
        <v>110</v>
      </c>
      <c r="Q195" s="21">
        <f t="shared" si="49"/>
        <v>123</v>
      </c>
      <c r="R195" s="21">
        <f t="shared" si="49"/>
        <v>113</v>
      </c>
      <c r="S195" s="21">
        <f t="shared" si="49"/>
        <v>116</v>
      </c>
      <c r="T195" s="16">
        <f t="shared" si="49"/>
        <v>187</v>
      </c>
      <c r="U195" s="21">
        <f t="shared" si="49"/>
        <v>130</v>
      </c>
      <c r="V195" s="21">
        <f t="shared" si="49"/>
        <v>73</v>
      </c>
      <c r="W195" s="16">
        <f t="shared" si="48"/>
        <v>97</v>
      </c>
      <c r="X195" s="21">
        <f t="shared" si="48"/>
        <v>100</v>
      </c>
      <c r="Y195" s="16">
        <f t="shared" si="48"/>
        <v>126</v>
      </c>
      <c r="Z195" s="106">
        <f t="shared" si="48"/>
        <v>97</v>
      </c>
      <c r="AA195" s="16">
        <f t="shared" si="48"/>
        <v>132</v>
      </c>
      <c r="AB195" s="28">
        <f t="shared" si="48"/>
        <v>107</v>
      </c>
      <c r="AC195" s="26">
        <f t="shared" si="48"/>
        <v>143</v>
      </c>
      <c r="AD195" s="20">
        <f t="shared" si="49"/>
        <v>14</v>
      </c>
      <c r="AE195" s="21">
        <f t="shared" si="49"/>
        <v>44</v>
      </c>
      <c r="AF195" s="21">
        <f t="shared" si="49"/>
        <v>47.15</v>
      </c>
      <c r="AG195" s="21">
        <f t="shared" si="49"/>
        <v>568</v>
      </c>
      <c r="AH195" s="16">
        <f t="shared" si="49"/>
        <v>0</v>
      </c>
      <c r="AI195" s="21">
        <f t="shared" si="49"/>
        <v>81</v>
      </c>
      <c r="AJ195" s="21">
        <f t="shared" si="49"/>
        <v>0</v>
      </c>
      <c r="AK195" s="21">
        <f t="shared" si="48"/>
        <v>0</v>
      </c>
      <c r="AL195" s="21">
        <f t="shared" si="48"/>
        <v>635</v>
      </c>
      <c r="AM195" s="21">
        <f t="shared" si="48"/>
        <v>857</v>
      </c>
      <c r="AN195" s="21">
        <f t="shared" si="48"/>
        <v>25</v>
      </c>
      <c r="AO195" s="28">
        <f t="shared" si="48"/>
        <v>0</v>
      </c>
      <c r="AP195" s="26">
        <f t="shared" si="48"/>
        <v>44</v>
      </c>
      <c r="AQ195" s="26">
        <f t="shared" si="48"/>
        <v>0</v>
      </c>
    </row>
    <row r="196" spans="1:43" ht="15">
      <c r="A196" s="91" t="s">
        <v>16</v>
      </c>
      <c r="B196" s="20">
        <f t="shared" si="49"/>
        <v>504</v>
      </c>
      <c r="C196" s="21">
        <f t="shared" si="49"/>
        <v>785</v>
      </c>
      <c r="D196" s="21">
        <f t="shared" si="49"/>
        <v>966</v>
      </c>
      <c r="E196" s="21">
        <f t="shared" si="49"/>
        <v>1283</v>
      </c>
      <c r="F196" s="16">
        <f t="shared" si="49"/>
        <v>716</v>
      </c>
      <c r="G196" s="28">
        <f t="shared" si="49"/>
        <v>844</v>
      </c>
      <c r="H196" s="21">
        <f t="shared" si="49"/>
        <v>1212</v>
      </c>
      <c r="I196" s="21">
        <f t="shared" si="48"/>
        <v>771</v>
      </c>
      <c r="J196" s="21">
        <f t="shared" si="48"/>
        <v>1016</v>
      </c>
      <c r="K196" s="21">
        <f t="shared" si="48"/>
        <v>1513</v>
      </c>
      <c r="L196" s="21">
        <f t="shared" si="48"/>
        <v>4071</v>
      </c>
      <c r="M196" s="21">
        <f t="shared" si="48"/>
        <v>6513</v>
      </c>
      <c r="N196" s="21">
        <f t="shared" si="48"/>
        <v>1464</v>
      </c>
      <c r="O196" s="29">
        <f t="shared" si="48"/>
        <v>4893</v>
      </c>
      <c r="P196" s="20">
        <f t="shared" si="49"/>
        <v>120</v>
      </c>
      <c r="Q196" s="21">
        <f t="shared" si="49"/>
        <v>130</v>
      </c>
      <c r="R196" s="21">
        <f t="shared" si="49"/>
        <v>114</v>
      </c>
      <c r="S196" s="21">
        <f t="shared" si="49"/>
        <v>155</v>
      </c>
      <c r="T196" s="16">
        <f t="shared" si="49"/>
        <v>286</v>
      </c>
      <c r="U196" s="21">
        <f t="shared" si="49"/>
        <v>107</v>
      </c>
      <c r="V196" s="21">
        <f t="shared" si="49"/>
        <v>84</v>
      </c>
      <c r="W196" s="16">
        <f t="shared" si="48"/>
        <v>107</v>
      </c>
      <c r="X196" s="21">
        <f t="shared" si="48"/>
        <v>93</v>
      </c>
      <c r="Y196" s="16">
        <f t="shared" si="48"/>
        <v>121</v>
      </c>
      <c r="Z196" s="106">
        <f t="shared" si="48"/>
        <v>68</v>
      </c>
      <c r="AA196" s="16">
        <f t="shared" si="48"/>
        <v>138</v>
      </c>
      <c r="AB196" s="28">
        <f t="shared" si="48"/>
        <v>108</v>
      </c>
      <c r="AC196" s="26">
        <f t="shared" si="48"/>
        <v>132</v>
      </c>
      <c r="AD196" s="20">
        <f t="shared" si="49"/>
        <v>5</v>
      </c>
      <c r="AE196" s="21">
        <f t="shared" si="49"/>
        <v>0</v>
      </c>
      <c r="AF196" s="21">
        <f t="shared" si="49"/>
        <v>0</v>
      </c>
      <c r="AG196" s="21">
        <f t="shared" si="49"/>
        <v>0</v>
      </c>
      <c r="AH196" s="16">
        <f t="shared" si="49"/>
        <v>0</v>
      </c>
      <c r="AI196" s="21">
        <f t="shared" si="49"/>
        <v>10</v>
      </c>
      <c r="AJ196" s="21">
        <f t="shared" si="49"/>
        <v>90</v>
      </c>
      <c r="AK196" s="21">
        <f t="shared" si="48"/>
        <v>65</v>
      </c>
      <c r="AL196" s="21">
        <f t="shared" si="48"/>
        <v>319</v>
      </c>
      <c r="AM196" s="21">
        <f t="shared" si="48"/>
        <v>110</v>
      </c>
      <c r="AN196" s="21">
        <f t="shared" si="48"/>
        <v>0</v>
      </c>
      <c r="AO196" s="28">
        <f t="shared" si="48"/>
        <v>0</v>
      </c>
      <c r="AP196" s="26">
        <f t="shared" si="48"/>
        <v>0</v>
      </c>
      <c r="AQ196" s="26">
        <f t="shared" si="48"/>
        <v>0</v>
      </c>
    </row>
    <row r="197" spans="1:43" ht="15">
      <c r="A197" s="91" t="s">
        <v>17</v>
      </c>
      <c r="B197" s="20">
        <f t="shared" si="49"/>
        <v>511</v>
      </c>
      <c r="C197" s="21">
        <f t="shared" si="49"/>
        <v>702</v>
      </c>
      <c r="D197" s="21">
        <f t="shared" si="49"/>
        <v>703</v>
      </c>
      <c r="E197" s="21">
        <f t="shared" si="49"/>
        <v>1164</v>
      </c>
      <c r="F197" s="16">
        <f t="shared" si="49"/>
        <v>943</v>
      </c>
      <c r="G197" s="28">
        <f t="shared" si="49"/>
        <v>829</v>
      </c>
      <c r="H197" s="21">
        <f t="shared" si="49"/>
        <v>449</v>
      </c>
      <c r="I197" s="21">
        <f t="shared" si="48"/>
        <v>781</v>
      </c>
      <c r="J197" s="21">
        <f t="shared" si="48"/>
        <v>861</v>
      </c>
      <c r="K197" s="21">
        <f t="shared" si="48"/>
        <v>789</v>
      </c>
      <c r="L197" s="21">
        <f t="shared" si="48"/>
        <v>2706</v>
      </c>
      <c r="M197" s="21">
        <f t="shared" si="48"/>
        <v>3828</v>
      </c>
      <c r="N197" s="21">
        <f t="shared" si="48"/>
        <v>2914</v>
      </c>
      <c r="O197" s="29">
        <f t="shared" si="48"/>
        <v>4771</v>
      </c>
      <c r="P197" s="20">
        <f t="shared" si="49"/>
        <v>152</v>
      </c>
      <c r="Q197" s="21">
        <f t="shared" si="49"/>
        <v>128</v>
      </c>
      <c r="R197" s="21">
        <f t="shared" si="49"/>
        <v>110</v>
      </c>
      <c r="S197" s="21">
        <f t="shared" si="49"/>
        <v>124</v>
      </c>
      <c r="T197" s="16">
        <f t="shared" si="49"/>
        <v>264</v>
      </c>
      <c r="U197" s="21">
        <f t="shared" si="49"/>
        <v>117</v>
      </c>
      <c r="V197" s="21">
        <f t="shared" si="49"/>
        <v>124</v>
      </c>
      <c r="W197" s="16">
        <f t="shared" si="48"/>
        <v>96</v>
      </c>
      <c r="X197" s="21">
        <f t="shared" si="48"/>
        <v>134</v>
      </c>
      <c r="Y197" s="16">
        <f t="shared" si="48"/>
        <v>123</v>
      </c>
      <c r="Z197" s="106">
        <f t="shared" si="48"/>
        <v>123</v>
      </c>
      <c r="AA197" s="16">
        <f t="shared" si="48"/>
        <v>123</v>
      </c>
      <c r="AB197" s="28">
        <f t="shared" si="48"/>
        <v>108</v>
      </c>
      <c r="AC197" s="26">
        <f t="shared" si="48"/>
        <v>129</v>
      </c>
      <c r="AD197" s="20">
        <f t="shared" si="49"/>
        <v>19</v>
      </c>
      <c r="AE197" s="21">
        <f t="shared" si="49"/>
        <v>0</v>
      </c>
      <c r="AF197" s="21">
        <f t="shared" si="49"/>
        <v>0</v>
      </c>
      <c r="AG197" s="21">
        <f t="shared" si="49"/>
        <v>83</v>
      </c>
      <c r="AH197" s="16">
        <f t="shared" si="49"/>
        <v>0</v>
      </c>
      <c r="AI197" s="21">
        <f t="shared" si="49"/>
        <v>0</v>
      </c>
      <c r="AJ197" s="21">
        <f t="shared" si="49"/>
        <v>0</v>
      </c>
      <c r="AK197" s="21">
        <f t="shared" si="48"/>
        <v>0</v>
      </c>
      <c r="AL197" s="21">
        <f t="shared" si="48"/>
        <v>0</v>
      </c>
      <c r="AM197" s="21">
        <f t="shared" si="48"/>
        <v>0</v>
      </c>
      <c r="AN197" s="21">
        <f t="shared" si="48"/>
        <v>60</v>
      </c>
      <c r="AO197" s="28">
        <f t="shared" si="48"/>
        <v>0</v>
      </c>
      <c r="AP197" s="26">
        <f t="shared" si="48"/>
        <v>0</v>
      </c>
      <c r="AQ197" s="26">
        <f t="shared" si="48"/>
        <v>0</v>
      </c>
    </row>
    <row r="198" spans="1:43" ht="15">
      <c r="A198" s="91" t="s">
        <v>18</v>
      </c>
      <c r="B198" s="20">
        <f t="shared" si="49"/>
        <v>758</v>
      </c>
      <c r="C198" s="21">
        <f t="shared" si="49"/>
        <v>836</v>
      </c>
      <c r="D198" s="21">
        <f t="shared" si="49"/>
        <v>887</v>
      </c>
      <c r="E198" s="21">
        <f t="shared" si="49"/>
        <v>888</v>
      </c>
      <c r="F198" s="16">
        <f t="shared" si="49"/>
        <v>851</v>
      </c>
      <c r="G198" s="28">
        <f t="shared" si="49"/>
        <v>456</v>
      </c>
      <c r="H198" s="21">
        <f t="shared" si="49"/>
        <v>827</v>
      </c>
      <c r="I198" s="21">
        <f t="shared" si="48"/>
        <v>1142</v>
      </c>
      <c r="J198" s="21">
        <f t="shared" si="48"/>
        <v>844</v>
      </c>
      <c r="K198" s="21">
        <f t="shared" si="48"/>
        <v>716</v>
      </c>
      <c r="L198" s="21">
        <f t="shared" si="48"/>
        <v>23852</v>
      </c>
      <c r="M198" s="21">
        <f t="shared" si="48"/>
        <v>5883</v>
      </c>
      <c r="N198" s="21">
        <f t="shared" si="48"/>
        <v>1917</v>
      </c>
      <c r="O198" s="29">
        <f t="shared" si="48"/>
        <v>7131</v>
      </c>
      <c r="P198" s="20">
        <f t="shared" si="49"/>
        <v>76</v>
      </c>
      <c r="Q198" s="21">
        <f t="shared" si="49"/>
        <v>121</v>
      </c>
      <c r="R198" s="21">
        <f t="shared" si="49"/>
        <v>117</v>
      </c>
      <c r="S198" s="21">
        <f t="shared" si="49"/>
        <v>121</v>
      </c>
      <c r="T198" s="16">
        <f t="shared" si="49"/>
        <v>350</v>
      </c>
      <c r="U198" s="21">
        <f t="shared" si="49"/>
        <v>119</v>
      </c>
      <c r="V198" s="21">
        <f t="shared" si="49"/>
        <v>122</v>
      </c>
      <c r="W198" s="16">
        <f t="shared" si="48"/>
        <v>136</v>
      </c>
      <c r="X198" s="21">
        <f t="shared" si="48"/>
        <v>115</v>
      </c>
      <c r="Y198" s="16">
        <f t="shared" si="48"/>
        <v>127</v>
      </c>
      <c r="Z198" s="106">
        <f t="shared" si="48"/>
        <v>138</v>
      </c>
      <c r="AA198" s="16">
        <f t="shared" si="48"/>
        <v>146</v>
      </c>
      <c r="AB198" s="28">
        <f t="shared" si="48"/>
        <v>152</v>
      </c>
      <c r="AC198" s="26">
        <f t="shared" si="48"/>
        <v>118</v>
      </c>
      <c r="AD198" s="20">
        <f t="shared" si="49"/>
        <v>14</v>
      </c>
      <c r="AE198" s="21">
        <f t="shared" si="49"/>
        <v>0</v>
      </c>
      <c r="AF198" s="21">
        <f t="shared" si="49"/>
        <v>0</v>
      </c>
      <c r="AG198" s="21">
        <f t="shared" si="49"/>
        <v>0</v>
      </c>
      <c r="AH198" s="16">
        <f t="shared" si="49"/>
        <v>0</v>
      </c>
      <c r="AI198" s="21">
        <f t="shared" si="49"/>
        <v>0</v>
      </c>
      <c r="AJ198" s="21">
        <f t="shared" si="49"/>
        <v>0</v>
      </c>
      <c r="AK198" s="21">
        <f t="shared" si="48"/>
        <v>0</v>
      </c>
      <c r="AL198" s="21">
        <f t="shared" si="48"/>
        <v>0</v>
      </c>
      <c r="AM198" s="21">
        <f t="shared" si="48"/>
        <v>101</v>
      </c>
      <c r="AN198" s="21">
        <f t="shared" si="48"/>
        <v>0</v>
      </c>
      <c r="AO198" s="28">
        <f t="shared" si="48"/>
        <v>0</v>
      </c>
      <c r="AP198" s="26">
        <f t="shared" si="48"/>
        <v>0</v>
      </c>
      <c r="AQ198" s="26">
        <f t="shared" si="48"/>
        <v>0</v>
      </c>
    </row>
    <row r="199" spans="1:43" ht="15.75" thickBot="1">
      <c r="A199" s="92" t="s">
        <v>3</v>
      </c>
      <c r="B199" s="79">
        <f aca="true" t="shared" si="50" ref="B199:AO199">SUM(B187:B198)</f>
        <v>8353</v>
      </c>
      <c r="C199" s="80">
        <f t="shared" si="50"/>
        <v>9520</v>
      </c>
      <c r="D199" s="80">
        <f t="shared" si="50"/>
        <v>9999</v>
      </c>
      <c r="E199" s="80">
        <f t="shared" si="50"/>
        <v>13055</v>
      </c>
      <c r="F199" s="81">
        <f t="shared" si="50"/>
        <v>13218</v>
      </c>
      <c r="G199" s="82">
        <f t="shared" si="50"/>
        <v>10362</v>
      </c>
      <c r="H199" s="80">
        <f t="shared" si="50"/>
        <v>9838</v>
      </c>
      <c r="I199" s="80">
        <f t="shared" si="50"/>
        <v>10503</v>
      </c>
      <c r="J199" s="80">
        <f t="shared" si="50"/>
        <v>12960</v>
      </c>
      <c r="K199" s="80">
        <f t="shared" si="50"/>
        <v>11908</v>
      </c>
      <c r="L199" s="80">
        <f t="shared" si="50"/>
        <v>53371</v>
      </c>
      <c r="M199" s="80">
        <f t="shared" si="50"/>
        <v>67058</v>
      </c>
      <c r="N199" s="80">
        <f>SUM(N187:N198)</f>
        <v>35897</v>
      </c>
      <c r="O199" s="81">
        <f>SUM(O187:O198)</f>
        <v>36225</v>
      </c>
      <c r="P199" s="79">
        <f t="shared" si="50"/>
        <v>1756</v>
      </c>
      <c r="Q199" s="80">
        <f t="shared" si="50"/>
        <v>1566</v>
      </c>
      <c r="R199" s="80">
        <f t="shared" si="50"/>
        <v>1312</v>
      </c>
      <c r="S199" s="80">
        <f t="shared" si="50"/>
        <v>1446</v>
      </c>
      <c r="T199" s="81">
        <f t="shared" si="50"/>
        <v>2122</v>
      </c>
      <c r="U199" s="80">
        <f t="shared" si="50"/>
        <v>1974</v>
      </c>
      <c r="V199" s="80">
        <f t="shared" si="50"/>
        <v>1015</v>
      </c>
      <c r="W199" s="81">
        <f t="shared" si="50"/>
        <v>1371</v>
      </c>
      <c r="X199" s="80">
        <f t="shared" si="50"/>
        <v>1458</v>
      </c>
      <c r="Y199" s="81">
        <f t="shared" si="50"/>
        <v>1425</v>
      </c>
      <c r="Z199" s="102">
        <f t="shared" si="50"/>
        <v>1403</v>
      </c>
      <c r="AA199" s="81">
        <f t="shared" si="50"/>
        <v>1531</v>
      </c>
      <c r="AB199" s="82">
        <f>SUM(AB187:AB198)</f>
        <v>1615</v>
      </c>
      <c r="AC199" s="83">
        <f>SUM(AC187:AC198)</f>
        <v>1548</v>
      </c>
      <c r="AD199" s="79">
        <f t="shared" si="50"/>
        <v>148</v>
      </c>
      <c r="AE199" s="80">
        <f t="shared" si="50"/>
        <v>169</v>
      </c>
      <c r="AF199" s="80">
        <f t="shared" si="50"/>
        <v>257.15</v>
      </c>
      <c r="AG199" s="80">
        <f t="shared" si="50"/>
        <v>1174.55</v>
      </c>
      <c r="AH199" s="81">
        <f t="shared" si="50"/>
        <v>1019</v>
      </c>
      <c r="AI199" s="80">
        <f t="shared" si="50"/>
        <v>257</v>
      </c>
      <c r="AJ199" s="80">
        <f t="shared" si="50"/>
        <v>509</v>
      </c>
      <c r="AK199" s="80">
        <f t="shared" si="50"/>
        <v>643.93</v>
      </c>
      <c r="AL199" s="80">
        <f t="shared" si="50"/>
        <v>1836</v>
      </c>
      <c r="AM199" s="80">
        <f t="shared" si="50"/>
        <v>1877</v>
      </c>
      <c r="AN199" s="80">
        <f t="shared" si="50"/>
        <v>1347</v>
      </c>
      <c r="AO199" s="82">
        <f t="shared" si="50"/>
        <v>597</v>
      </c>
      <c r="AP199" s="83">
        <f>SUM(AP187:AP198)</f>
        <v>613</v>
      </c>
      <c r="AQ199" s="83">
        <f>SUM(AQ187:AQ198)</f>
        <v>224</v>
      </c>
    </row>
    <row r="201" ht="15" thickBot="1"/>
    <row r="202" spans="1:57" ht="15">
      <c r="A202" s="53" t="s">
        <v>33</v>
      </c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5"/>
      <c r="BB202" s="55"/>
      <c r="BC202" s="55"/>
      <c r="BD202" s="55"/>
      <c r="BE202" s="66"/>
    </row>
    <row r="203" spans="1:57" ht="15.75" thickBot="1">
      <c r="A203" s="57" t="s">
        <v>32</v>
      </c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9"/>
      <c r="BB203" s="59"/>
      <c r="BC203" s="59"/>
      <c r="BD203" s="59"/>
      <c r="BE203" s="84"/>
    </row>
    <row r="204" spans="1:57" ht="15">
      <c r="A204" s="97"/>
      <c r="B204" s="62" t="s">
        <v>1</v>
      </c>
      <c r="C204" s="63"/>
      <c r="D204" s="63"/>
      <c r="E204" s="63"/>
      <c r="F204" s="63"/>
      <c r="G204" s="63"/>
      <c r="H204" s="63"/>
      <c r="I204" s="64"/>
      <c r="J204" s="64"/>
      <c r="K204" s="64"/>
      <c r="L204" s="64"/>
      <c r="M204" s="64"/>
      <c r="N204" s="64"/>
      <c r="O204" s="65"/>
      <c r="P204" s="62" t="s">
        <v>2</v>
      </c>
      <c r="Q204" s="63"/>
      <c r="R204" s="63"/>
      <c r="S204" s="63"/>
      <c r="T204" s="63"/>
      <c r="U204" s="63"/>
      <c r="V204" s="63"/>
      <c r="W204" s="64"/>
      <c r="X204" s="64"/>
      <c r="Y204" s="64"/>
      <c r="Z204" s="64"/>
      <c r="AA204" s="64"/>
      <c r="AB204" s="64"/>
      <c r="AC204" s="65"/>
      <c r="AD204" s="62" t="s">
        <v>5</v>
      </c>
      <c r="AE204" s="63"/>
      <c r="AF204" s="63"/>
      <c r="AG204" s="63"/>
      <c r="AH204" s="63"/>
      <c r="AI204" s="63"/>
      <c r="AJ204" s="63"/>
      <c r="AK204" s="64"/>
      <c r="AL204" s="64"/>
      <c r="AM204" s="64"/>
      <c r="AN204" s="64"/>
      <c r="AO204" s="64"/>
      <c r="AP204" s="64"/>
      <c r="AQ204" s="65"/>
      <c r="AR204" s="62" t="s">
        <v>3</v>
      </c>
      <c r="AS204" s="63"/>
      <c r="AT204" s="63"/>
      <c r="AU204" s="63"/>
      <c r="AV204" s="63"/>
      <c r="AW204" s="63"/>
      <c r="AX204" s="63"/>
      <c r="AY204" s="18"/>
      <c r="AZ204" s="18"/>
      <c r="BA204" s="19"/>
      <c r="BB204" s="19"/>
      <c r="BC204" s="19"/>
      <c r="BD204" s="19"/>
      <c r="BE204" s="65"/>
    </row>
    <row r="205" spans="1:57" ht="15">
      <c r="A205" s="69" t="s">
        <v>6</v>
      </c>
      <c r="B205" s="70">
        <v>2004</v>
      </c>
      <c r="C205" s="71">
        <v>2005</v>
      </c>
      <c r="D205" s="71">
        <v>2006</v>
      </c>
      <c r="E205" s="71">
        <v>2007</v>
      </c>
      <c r="F205" s="71">
        <v>2008</v>
      </c>
      <c r="G205" s="71">
        <v>2009</v>
      </c>
      <c r="H205" s="72">
        <v>2010</v>
      </c>
      <c r="I205" s="71">
        <v>2011</v>
      </c>
      <c r="J205" s="72">
        <v>2012</v>
      </c>
      <c r="K205" s="72">
        <v>2013</v>
      </c>
      <c r="L205" s="72">
        <v>2014</v>
      </c>
      <c r="M205" s="72">
        <v>2015</v>
      </c>
      <c r="N205" s="72">
        <v>2016</v>
      </c>
      <c r="O205" s="85">
        <v>2017</v>
      </c>
      <c r="P205" s="70">
        <v>2004</v>
      </c>
      <c r="Q205" s="71">
        <v>2005</v>
      </c>
      <c r="R205" s="71">
        <v>2006</v>
      </c>
      <c r="S205" s="71">
        <v>2007</v>
      </c>
      <c r="T205" s="71">
        <v>2008</v>
      </c>
      <c r="U205" s="71">
        <v>2009</v>
      </c>
      <c r="V205" s="72">
        <v>2010</v>
      </c>
      <c r="W205" s="72">
        <v>2011</v>
      </c>
      <c r="X205" s="72">
        <v>2012</v>
      </c>
      <c r="Y205" s="72">
        <v>2013</v>
      </c>
      <c r="Z205" s="72">
        <v>2014</v>
      </c>
      <c r="AA205" s="72">
        <v>2015</v>
      </c>
      <c r="AB205" s="72">
        <v>2016</v>
      </c>
      <c r="AC205" s="113">
        <v>2017</v>
      </c>
      <c r="AD205" s="70">
        <v>2004</v>
      </c>
      <c r="AE205" s="71">
        <v>2005</v>
      </c>
      <c r="AF205" s="71">
        <v>2006</v>
      </c>
      <c r="AG205" s="71">
        <v>2007</v>
      </c>
      <c r="AH205" s="71">
        <v>2008</v>
      </c>
      <c r="AI205" s="71">
        <v>2009</v>
      </c>
      <c r="AJ205" s="72">
        <v>2010</v>
      </c>
      <c r="AK205" s="72">
        <v>2011</v>
      </c>
      <c r="AL205" s="72">
        <v>2012</v>
      </c>
      <c r="AM205" s="72">
        <v>2013</v>
      </c>
      <c r="AN205" s="72">
        <v>2014</v>
      </c>
      <c r="AO205" s="72">
        <v>2015</v>
      </c>
      <c r="AP205" s="72">
        <v>2016</v>
      </c>
      <c r="AQ205" s="113">
        <v>2017</v>
      </c>
      <c r="AR205" s="70">
        <v>2004</v>
      </c>
      <c r="AS205" s="71">
        <v>2005</v>
      </c>
      <c r="AT205" s="71">
        <v>2006</v>
      </c>
      <c r="AU205" s="71">
        <v>2007</v>
      </c>
      <c r="AV205" s="71">
        <v>2008</v>
      </c>
      <c r="AW205" s="71">
        <v>2009</v>
      </c>
      <c r="AX205" s="72">
        <v>2010</v>
      </c>
      <c r="AY205" s="71">
        <v>2011</v>
      </c>
      <c r="AZ205" s="75">
        <v>2012</v>
      </c>
      <c r="BA205" s="76">
        <v>2013</v>
      </c>
      <c r="BB205" s="75">
        <v>2014</v>
      </c>
      <c r="BC205" s="76">
        <v>2015</v>
      </c>
      <c r="BD205" s="76">
        <v>2016</v>
      </c>
      <c r="BE205" s="74">
        <v>2017</v>
      </c>
    </row>
    <row r="206" spans="1:57" ht="15">
      <c r="A206" s="77" t="s">
        <v>7</v>
      </c>
      <c r="B206" s="20">
        <f aca="true" t="shared" si="51" ref="B206:AO206">+B167</f>
        <v>45621</v>
      </c>
      <c r="C206" s="21">
        <f t="shared" si="51"/>
        <v>47646</v>
      </c>
      <c r="D206" s="21">
        <f t="shared" si="51"/>
        <v>57355</v>
      </c>
      <c r="E206" s="21">
        <f t="shared" si="51"/>
        <v>49839</v>
      </c>
      <c r="F206" s="16">
        <f t="shared" si="51"/>
        <v>55114</v>
      </c>
      <c r="G206" s="28">
        <f t="shared" si="51"/>
        <v>80392</v>
      </c>
      <c r="H206" s="23">
        <f t="shared" si="51"/>
        <v>52747</v>
      </c>
      <c r="I206" s="21">
        <f t="shared" si="51"/>
        <v>44449</v>
      </c>
      <c r="J206" s="21">
        <f t="shared" si="51"/>
        <v>62705</v>
      </c>
      <c r="K206" s="21">
        <f t="shared" si="51"/>
        <v>44719</v>
      </c>
      <c r="L206" s="21">
        <f t="shared" si="51"/>
        <v>66410</v>
      </c>
      <c r="M206" s="21">
        <f t="shared" si="51"/>
        <v>43584</v>
      </c>
      <c r="N206" s="21">
        <f>+N167</f>
        <v>23281</v>
      </c>
      <c r="O206" s="29">
        <f>+O167</f>
        <v>36156</v>
      </c>
      <c r="P206" s="20">
        <f t="shared" si="51"/>
        <v>0</v>
      </c>
      <c r="Q206" s="21">
        <f t="shared" si="51"/>
        <v>0</v>
      </c>
      <c r="R206" s="21">
        <f t="shared" si="51"/>
        <v>0</v>
      </c>
      <c r="S206" s="21">
        <f t="shared" si="51"/>
        <v>0</v>
      </c>
      <c r="T206" s="21">
        <f t="shared" si="51"/>
        <v>0</v>
      </c>
      <c r="U206" s="21">
        <f t="shared" si="51"/>
        <v>0</v>
      </c>
      <c r="V206" s="28">
        <f t="shared" si="51"/>
        <v>0</v>
      </c>
      <c r="W206" s="23">
        <f t="shared" si="51"/>
        <v>0</v>
      </c>
      <c r="X206" s="23">
        <f t="shared" si="51"/>
        <v>0</v>
      </c>
      <c r="Y206" s="23">
        <f t="shared" si="51"/>
        <v>0</v>
      </c>
      <c r="Z206" s="23">
        <f t="shared" si="51"/>
        <v>0</v>
      </c>
      <c r="AA206" s="23">
        <f t="shared" si="51"/>
        <v>0</v>
      </c>
      <c r="AB206" s="23">
        <f>+AB167</f>
        <v>0</v>
      </c>
      <c r="AC206" s="23">
        <f>+AC167</f>
        <v>0</v>
      </c>
      <c r="AD206" s="20">
        <f t="shared" si="51"/>
        <v>21880</v>
      </c>
      <c r="AE206" s="21">
        <f t="shared" si="51"/>
        <v>47071</v>
      </c>
      <c r="AF206" s="21">
        <f t="shared" si="51"/>
        <v>22166</v>
      </c>
      <c r="AG206" s="21">
        <f t="shared" si="51"/>
        <v>31454</v>
      </c>
      <c r="AH206" s="21">
        <f t="shared" si="51"/>
        <v>66288</v>
      </c>
      <c r="AI206" s="21">
        <f t="shared" si="51"/>
        <v>46789</v>
      </c>
      <c r="AJ206" s="23">
        <f t="shared" si="51"/>
        <v>15998</v>
      </c>
      <c r="AK206" s="23">
        <f t="shared" si="51"/>
        <v>26163</v>
      </c>
      <c r="AL206" s="23">
        <f t="shared" si="51"/>
        <v>47473</v>
      </c>
      <c r="AM206" s="23">
        <f t="shared" si="51"/>
        <v>97578</v>
      </c>
      <c r="AN206" s="23">
        <f t="shared" si="51"/>
        <v>28623</v>
      </c>
      <c r="AO206" s="23">
        <f t="shared" si="51"/>
        <v>8995</v>
      </c>
      <c r="AP206" s="23">
        <f>+AP167</f>
        <v>20158</v>
      </c>
      <c r="AQ206" s="23">
        <f>+AQ167</f>
        <v>32941</v>
      </c>
      <c r="AR206" s="20">
        <f aca="true" t="shared" si="52" ref="AR206:BE217">+AD206+P206+B206</f>
        <v>67501</v>
      </c>
      <c r="AS206" s="21">
        <f t="shared" si="52"/>
        <v>94717</v>
      </c>
      <c r="AT206" s="21">
        <f t="shared" si="52"/>
        <v>79521</v>
      </c>
      <c r="AU206" s="21">
        <f t="shared" si="52"/>
        <v>81293</v>
      </c>
      <c r="AV206" s="21">
        <f t="shared" si="52"/>
        <v>121402</v>
      </c>
      <c r="AW206" s="28">
        <f t="shared" si="52"/>
        <v>127181</v>
      </c>
      <c r="AX206" s="23">
        <f t="shared" si="52"/>
        <v>68745</v>
      </c>
      <c r="AY206" s="21">
        <f t="shared" si="52"/>
        <v>70612</v>
      </c>
      <c r="AZ206" s="28">
        <f t="shared" si="52"/>
        <v>110178</v>
      </c>
      <c r="BA206" s="28">
        <f t="shared" si="52"/>
        <v>142297</v>
      </c>
      <c r="BB206" s="16">
        <f t="shared" si="52"/>
        <v>95033</v>
      </c>
      <c r="BC206" s="28">
        <f t="shared" si="52"/>
        <v>52579</v>
      </c>
      <c r="BD206" s="28">
        <f t="shared" si="52"/>
        <v>43439</v>
      </c>
      <c r="BE206" s="25">
        <f t="shared" si="52"/>
        <v>69097</v>
      </c>
    </row>
    <row r="207" spans="1:57" ht="15">
      <c r="A207" s="77" t="s">
        <v>8</v>
      </c>
      <c r="B207" s="20">
        <f aca="true" t="shared" si="53" ref="B207:AQ213">+B206+B168</f>
        <v>92155</v>
      </c>
      <c r="C207" s="21">
        <f t="shared" si="53"/>
        <v>100002</v>
      </c>
      <c r="D207" s="21">
        <f t="shared" si="53"/>
        <v>109384</v>
      </c>
      <c r="E207" s="21">
        <f t="shared" si="53"/>
        <v>111192</v>
      </c>
      <c r="F207" s="16">
        <f t="shared" si="53"/>
        <v>100885</v>
      </c>
      <c r="G207" s="28">
        <f t="shared" si="53"/>
        <v>154050</v>
      </c>
      <c r="H207" s="21">
        <f t="shared" si="53"/>
        <v>93516</v>
      </c>
      <c r="I207" s="21">
        <f t="shared" si="53"/>
        <v>94945</v>
      </c>
      <c r="J207" s="21">
        <f t="shared" si="53"/>
        <v>102570</v>
      </c>
      <c r="K207" s="21">
        <f t="shared" si="53"/>
        <v>91071</v>
      </c>
      <c r="L207" s="21">
        <f t="shared" si="53"/>
        <v>121926</v>
      </c>
      <c r="M207" s="21">
        <f t="shared" si="53"/>
        <v>76770</v>
      </c>
      <c r="N207" s="21">
        <f t="shared" si="53"/>
        <v>43440</v>
      </c>
      <c r="O207" s="29">
        <f t="shared" si="53"/>
        <v>72666</v>
      </c>
      <c r="P207" s="20">
        <f t="shared" si="53"/>
        <v>0</v>
      </c>
      <c r="Q207" s="21">
        <f t="shared" si="53"/>
        <v>0</v>
      </c>
      <c r="R207" s="21">
        <f t="shared" si="53"/>
        <v>0</v>
      </c>
      <c r="S207" s="21">
        <f t="shared" si="53"/>
        <v>0</v>
      </c>
      <c r="T207" s="21">
        <f t="shared" si="53"/>
        <v>0</v>
      </c>
      <c r="U207" s="21">
        <f t="shared" si="53"/>
        <v>0</v>
      </c>
      <c r="V207" s="28">
        <f t="shared" si="53"/>
        <v>161</v>
      </c>
      <c r="W207" s="21">
        <f t="shared" si="53"/>
        <v>0</v>
      </c>
      <c r="X207" s="21">
        <f t="shared" si="53"/>
        <v>0</v>
      </c>
      <c r="Y207" s="21">
        <f t="shared" si="53"/>
        <v>0</v>
      </c>
      <c r="Z207" s="21">
        <f t="shared" si="53"/>
        <v>0</v>
      </c>
      <c r="AA207" s="21">
        <f t="shared" si="53"/>
        <v>0</v>
      </c>
      <c r="AB207" s="21">
        <f t="shared" si="53"/>
        <v>0</v>
      </c>
      <c r="AC207" s="21">
        <f t="shared" si="53"/>
        <v>0</v>
      </c>
      <c r="AD207" s="20">
        <f t="shared" si="53"/>
        <v>42596</v>
      </c>
      <c r="AE207" s="21">
        <f t="shared" si="53"/>
        <v>64634</v>
      </c>
      <c r="AF207" s="21">
        <f t="shared" si="53"/>
        <v>56044</v>
      </c>
      <c r="AG207" s="21">
        <f t="shared" si="53"/>
        <v>70177</v>
      </c>
      <c r="AH207" s="21">
        <f t="shared" si="53"/>
        <v>130805</v>
      </c>
      <c r="AI207" s="21">
        <f t="shared" si="53"/>
        <v>63670</v>
      </c>
      <c r="AJ207" s="21">
        <f t="shared" si="53"/>
        <v>67688</v>
      </c>
      <c r="AK207" s="21">
        <f t="shared" si="53"/>
        <v>73558</v>
      </c>
      <c r="AL207" s="21">
        <f t="shared" si="53"/>
        <v>102084</v>
      </c>
      <c r="AM207" s="21">
        <f t="shared" si="53"/>
        <v>165836</v>
      </c>
      <c r="AN207" s="21">
        <f t="shared" si="53"/>
        <v>165907</v>
      </c>
      <c r="AO207" s="21">
        <f t="shared" si="53"/>
        <v>45329</v>
      </c>
      <c r="AP207" s="21">
        <f t="shared" si="53"/>
        <v>62034</v>
      </c>
      <c r="AQ207" s="21">
        <f t="shared" si="53"/>
        <v>62103</v>
      </c>
      <c r="AR207" s="20">
        <f t="shared" si="52"/>
        <v>134751</v>
      </c>
      <c r="AS207" s="21">
        <f t="shared" si="52"/>
        <v>164636</v>
      </c>
      <c r="AT207" s="21">
        <f t="shared" si="52"/>
        <v>165428</v>
      </c>
      <c r="AU207" s="21">
        <f t="shared" si="52"/>
        <v>181369</v>
      </c>
      <c r="AV207" s="21">
        <f t="shared" si="52"/>
        <v>231690</v>
      </c>
      <c r="AW207" s="28">
        <f t="shared" si="52"/>
        <v>217720</v>
      </c>
      <c r="AX207" s="21">
        <f t="shared" si="52"/>
        <v>161365</v>
      </c>
      <c r="AY207" s="21">
        <f t="shared" si="52"/>
        <v>168503</v>
      </c>
      <c r="AZ207" s="28">
        <f t="shared" si="52"/>
        <v>204654</v>
      </c>
      <c r="BA207" s="28">
        <f t="shared" si="52"/>
        <v>256907</v>
      </c>
      <c r="BB207" s="16">
        <f t="shared" si="52"/>
        <v>287833</v>
      </c>
      <c r="BC207" s="28">
        <f t="shared" si="52"/>
        <v>122099</v>
      </c>
      <c r="BD207" s="28">
        <f t="shared" si="52"/>
        <v>105474</v>
      </c>
      <c r="BE207" s="26">
        <f t="shared" si="52"/>
        <v>134769</v>
      </c>
    </row>
    <row r="208" spans="1:57" ht="15">
      <c r="A208" s="77" t="s">
        <v>9</v>
      </c>
      <c r="B208" s="20">
        <f t="shared" si="53"/>
        <v>145736</v>
      </c>
      <c r="C208" s="21">
        <f t="shared" si="53"/>
        <v>150647</v>
      </c>
      <c r="D208" s="21">
        <f t="shared" si="53"/>
        <v>174755</v>
      </c>
      <c r="E208" s="21">
        <f t="shared" si="53"/>
        <v>165155</v>
      </c>
      <c r="F208" s="16">
        <f t="shared" si="53"/>
        <v>147523</v>
      </c>
      <c r="G208" s="28">
        <f t="shared" si="53"/>
        <v>253915</v>
      </c>
      <c r="H208" s="21">
        <f t="shared" si="53"/>
        <v>133596</v>
      </c>
      <c r="I208" s="21">
        <f t="shared" si="53"/>
        <v>159061</v>
      </c>
      <c r="J208" s="21">
        <f t="shared" si="53"/>
        <v>142481</v>
      </c>
      <c r="K208" s="21">
        <f t="shared" si="53"/>
        <v>150145</v>
      </c>
      <c r="L208" s="21">
        <f t="shared" si="53"/>
        <v>145531</v>
      </c>
      <c r="M208" s="21">
        <f t="shared" si="53"/>
        <v>110423</v>
      </c>
      <c r="N208" s="21">
        <f t="shared" si="53"/>
        <v>83360</v>
      </c>
      <c r="O208" s="29">
        <f t="shared" si="53"/>
        <v>112278</v>
      </c>
      <c r="P208" s="20">
        <f t="shared" si="53"/>
        <v>0</v>
      </c>
      <c r="Q208" s="21">
        <f t="shared" si="53"/>
        <v>0</v>
      </c>
      <c r="R208" s="21">
        <f t="shared" si="53"/>
        <v>0</v>
      </c>
      <c r="S208" s="21">
        <f t="shared" si="53"/>
        <v>0</v>
      </c>
      <c r="T208" s="21">
        <f t="shared" si="53"/>
        <v>0</v>
      </c>
      <c r="U208" s="21">
        <f t="shared" si="53"/>
        <v>0</v>
      </c>
      <c r="V208" s="28">
        <f t="shared" si="53"/>
        <v>161</v>
      </c>
      <c r="W208" s="21">
        <f t="shared" si="53"/>
        <v>0</v>
      </c>
      <c r="X208" s="21">
        <f t="shared" si="53"/>
        <v>0</v>
      </c>
      <c r="Y208" s="21">
        <f t="shared" si="53"/>
        <v>0</v>
      </c>
      <c r="Z208" s="21">
        <f t="shared" si="53"/>
        <v>0</v>
      </c>
      <c r="AA208" s="21">
        <f t="shared" si="53"/>
        <v>0</v>
      </c>
      <c r="AB208" s="21">
        <f t="shared" si="53"/>
        <v>0</v>
      </c>
      <c r="AC208" s="21">
        <f t="shared" si="53"/>
        <v>0</v>
      </c>
      <c r="AD208" s="20">
        <f t="shared" si="53"/>
        <v>79042</v>
      </c>
      <c r="AE208" s="21">
        <f t="shared" si="53"/>
        <v>98836</v>
      </c>
      <c r="AF208" s="21">
        <f t="shared" si="53"/>
        <v>75898</v>
      </c>
      <c r="AG208" s="21">
        <f t="shared" si="53"/>
        <v>130058</v>
      </c>
      <c r="AH208" s="21">
        <f t="shared" si="53"/>
        <v>196929</v>
      </c>
      <c r="AI208" s="21">
        <f t="shared" si="53"/>
        <v>104331</v>
      </c>
      <c r="AJ208" s="21">
        <f t="shared" si="53"/>
        <v>135694</v>
      </c>
      <c r="AK208" s="21">
        <f t="shared" si="53"/>
        <v>117275</v>
      </c>
      <c r="AL208" s="21">
        <f t="shared" si="53"/>
        <v>197869</v>
      </c>
      <c r="AM208" s="21">
        <f t="shared" si="53"/>
        <v>241675</v>
      </c>
      <c r="AN208" s="21">
        <f t="shared" si="53"/>
        <v>228899</v>
      </c>
      <c r="AO208" s="21">
        <f t="shared" si="53"/>
        <v>192721</v>
      </c>
      <c r="AP208" s="21">
        <f t="shared" si="53"/>
        <v>74386</v>
      </c>
      <c r="AQ208" s="21">
        <f t="shared" si="53"/>
        <v>119507</v>
      </c>
      <c r="AR208" s="20">
        <f t="shared" si="52"/>
        <v>224778</v>
      </c>
      <c r="AS208" s="21">
        <f t="shared" si="52"/>
        <v>249483</v>
      </c>
      <c r="AT208" s="21">
        <f t="shared" si="52"/>
        <v>250653</v>
      </c>
      <c r="AU208" s="21">
        <f t="shared" si="52"/>
        <v>295213</v>
      </c>
      <c r="AV208" s="21">
        <f t="shared" si="52"/>
        <v>344452</v>
      </c>
      <c r="AW208" s="28">
        <f t="shared" si="52"/>
        <v>358246</v>
      </c>
      <c r="AX208" s="21">
        <f t="shared" si="52"/>
        <v>269451</v>
      </c>
      <c r="AY208" s="21">
        <f t="shared" si="52"/>
        <v>276336</v>
      </c>
      <c r="AZ208" s="28">
        <f t="shared" si="52"/>
        <v>340350</v>
      </c>
      <c r="BA208" s="28">
        <f t="shared" si="52"/>
        <v>391820</v>
      </c>
      <c r="BB208" s="16">
        <f t="shared" si="52"/>
        <v>374430</v>
      </c>
      <c r="BC208" s="28">
        <f t="shared" si="52"/>
        <v>303144</v>
      </c>
      <c r="BD208" s="28">
        <f t="shared" si="52"/>
        <v>157746</v>
      </c>
      <c r="BE208" s="26">
        <f t="shared" si="52"/>
        <v>231785</v>
      </c>
    </row>
    <row r="209" spans="1:57" ht="15">
      <c r="A209" s="77" t="s">
        <v>10</v>
      </c>
      <c r="B209" s="20">
        <f t="shared" si="53"/>
        <v>197721</v>
      </c>
      <c r="C209" s="21">
        <f t="shared" si="53"/>
        <v>212047</v>
      </c>
      <c r="D209" s="21">
        <f t="shared" si="53"/>
        <v>240126</v>
      </c>
      <c r="E209" s="21">
        <f t="shared" si="53"/>
        <v>216098</v>
      </c>
      <c r="F209" s="16">
        <f t="shared" si="53"/>
        <v>194936</v>
      </c>
      <c r="G209" s="28">
        <f t="shared" si="53"/>
        <v>314870</v>
      </c>
      <c r="H209" s="21">
        <f t="shared" si="53"/>
        <v>182171</v>
      </c>
      <c r="I209" s="21">
        <f t="shared" si="53"/>
        <v>214714</v>
      </c>
      <c r="J209" s="21">
        <f t="shared" si="53"/>
        <v>197850</v>
      </c>
      <c r="K209" s="21">
        <f t="shared" si="53"/>
        <v>205809</v>
      </c>
      <c r="L209" s="21">
        <f t="shared" si="53"/>
        <v>182335</v>
      </c>
      <c r="M209" s="21">
        <f t="shared" si="53"/>
        <v>136468</v>
      </c>
      <c r="N209" s="21">
        <f t="shared" si="53"/>
        <v>129595</v>
      </c>
      <c r="O209" s="29">
        <f t="shared" si="53"/>
        <v>149487</v>
      </c>
      <c r="P209" s="20">
        <f t="shared" si="53"/>
        <v>0</v>
      </c>
      <c r="Q209" s="21">
        <f t="shared" si="53"/>
        <v>0</v>
      </c>
      <c r="R209" s="21">
        <f t="shared" si="53"/>
        <v>0</v>
      </c>
      <c r="S209" s="21">
        <f t="shared" si="53"/>
        <v>0</v>
      </c>
      <c r="T209" s="21">
        <f t="shared" si="53"/>
        <v>0</v>
      </c>
      <c r="U209" s="21">
        <f t="shared" si="53"/>
        <v>0</v>
      </c>
      <c r="V209" s="28">
        <f t="shared" si="53"/>
        <v>161</v>
      </c>
      <c r="W209" s="21">
        <f t="shared" si="53"/>
        <v>0</v>
      </c>
      <c r="X209" s="21">
        <f t="shared" si="53"/>
        <v>0</v>
      </c>
      <c r="Y209" s="21">
        <f t="shared" si="53"/>
        <v>0</v>
      </c>
      <c r="Z209" s="21">
        <f t="shared" si="53"/>
        <v>0</v>
      </c>
      <c r="AA209" s="21">
        <f t="shared" si="53"/>
        <v>0</v>
      </c>
      <c r="AB209" s="21">
        <f t="shared" si="53"/>
        <v>0</v>
      </c>
      <c r="AC209" s="21">
        <f t="shared" si="53"/>
        <v>0</v>
      </c>
      <c r="AD209" s="20">
        <f t="shared" si="53"/>
        <v>134727</v>
      </c>
      <c r="AE209" s="21">
        <f t="shared" si="53"/>
        <v>137772</v>
      </c>
      <c r="AF209" s="21">
        <f t="shared" si="53"/>
        <v>133511</v>
      </c>
      <c r="AG209" s="21">
        <f t="shared" si="53"/>
        <v>188927</v>
      </c>
      <c r="AH209" s="21">
        <f t="shared" si="53"/>
        <v>253240</v>
      </c>
      <c r="AI209" s="21">
        <f t="shared" si="53"/>
        <v>156106</v>
      </c>
      <c r="AJ209" s="21">
        <f t="shared" si="53"/>
        <v>182999</v>
      </c>
      <c r="AK209" s="21">
        <f t="shared" si="53"/>
        <v>179471</v>
      </c>
      <c r="AL209" s="21">
        <f t="shared" si="53"/>
        <v>263322</v>
      </c>
      <c r="AM209" s="21">
        <f t="shared" si="53"/>
        <v>301748</v>
      </c>
      <c r="AN209" s="21">
        <f t="shared" si="53"/>
        <v>300305</v>
      </c>
      <c r="AO209" s="21">
        <f t="shared" si="53"/>
        <v>229204</v>
      </c>
      <c r="AP209" s="21">
        <f t="shared" si="53"/>
        <v>121996</v>
      </c>
      <c r="AQ209" s="21">
        <f t="shared" si="53"/>
        <v>199365</v>
      </c>
      <c r="AR209" s="20">
        <f t="shared" si="52"/>
        <v>332448</v>
      </c>
      <c r="AS209" s="21">
        <f t="shared" si="52"/>
        <v>349819</v>
      </c>
      <c r="AT209" s="21">
        <f t="shared" si="52"/>
        <v>373637</v>
      </c>
      <c r="AU209" s="21">
        <f t="shared" si="52"/>
        <v>405025</v>
      </c>
      <c r="AV209" s="21">
        <f t="shared" si="52"/>
        <v>448176</v>
      </c>
      <c r="AW209" s="28">
        <f t="shared" si="52"/>
        <v>470976</v>
      </c>
      <c r="AX209" s="21">
        <f t="shared" si="52"/>
        <v>365331</v>
      </c>
      <c r="AY209" s="21">
        <f t="shared" si="52"/>
        <v>394185</v>
      </c>
      <c r="AZ209" s="28">
        <f t="shared" si="52"/>
        <v>461172</v>
      </c>
      <c r="BA209" s="28">
        <f t="shared" si="52"/>
        <v>507557</v>
      </c>
      <c r="BB209" s="16">
        <f t="shared" si="52"/>
        <v>482640</v>
      </c>
      <c r="BC209" s="28">
        <f t="shared" si="52"/>
        <v>365672</v>
      </c>
      <c r="BD209" s="28">
        <f t="shared" si="52"/>
        <v>251591</v>
      </c>
      <c r="BE209" s="26">
        <f t="shared" si="52"/>
        <v>348852</v>
      </c>
    </row>
    <row r="210" spans="1:57" ht="15">
      <c r="A210" s="77" t="s">
        <v>11</v>
      </c>
      <c r="B210" s="20">
        <f t="shared" si="53"/>
        <v>249380</v>
      </c>
      <c r="C210" s="21">
        <f t="shared" si="53"/>
        <v>260026</v>
      </c>
      <c r="D210" s="21">
        <f t="shared" si="53"/>
        <v>296774</v>
      </c>
      <c r="E210" s="21">
        <f t="shared" si="53"/>
        <v>281152</v>
      </c>
      <c r="F210" s="16">
        <f t="shared" si="53"/>
        <v>240009</v>
      </c>
      <c r="G210" s="28">
        <f t="shared" si="53"/>
        <v>365835</v>
      </c>
      <c r="H210" s="21">
        <f t="shared" si="53"/>
        <v>229071</v>
      </c>
      <c r="I210" s="21">
        <f t="shared" si="53"/>
        <v>285633</v>
      </c>
      <c r="J210" s="21">
        <f t="shared" si="53"/>
        <v>252277</v>
      </c>
      <c r="K210" s="21">
        <f t="shared" si="53"/>
        <v>255363</v>
      </c>
      <c r="L210" s="21">
        <f t="shared" si="53"/>
        <v>202868</v>
      </c>
      <c r="M210" s="21">
        <f t="shared" si="53"/>
        <v>155930</v>
      </c>
      <c r="N210" s="21">
        <f t="shared" si="53"/>
        <v>171555</v>
      </c>
      <c r="O210" s="29">
        <f t="shared" si="53"/>
        <v>181799</v>
      </c>
      <c r="P210" s="20">
        <f t="shared" si="53"/>
        <v>0</v>
      </c>
      <c r="Q210" s="21">
        <f t="shared" si="53"/>
        <v>0</v>
      </c>
      <c r="R210" s="21">
        <f t="shared" si="53"/>
        <v>0</v>
      </c>
      <c r="S210" s="21">
        <f t="shared" si="53"/>
        <v>0</v>
      </c>
      <c r="T210" s="21">
        <f t="shared" si="53"/>
        <v>0</v>
      </c>
      <c r="U210" s="21">
        <f t="shared" si="53"/>
        <v>0</v>
      </c>
      <c r="V210" s="28">
        <f t="shared" si="53"/>
        <v>161</v>
      </c>
      <c r="W210" s="21">
        <f t="shared" si="53"/>
        <v>0</v>
      </c>
      <c r="X210" s="21">
        <f t="shared" si="53"/>
        <v>0</v>
      </c>
      <c r="Y210" s="21">
        <f t="shared" si="53"/>
        <v>0</v>
      </c>
      <c r="Z210" s="21">
        <f t="shared" si="53"/>
        <v>0</v>
      </c>
      <c r="AA210" s="21">
        <f t="shared" si="53"/>
        <v>0</v>
      </c>
      <c r="AB210" s="21">
        <f t="shared" si="53"/>
        <v>0</v>
      </c>
      <c r="AC210" s="21">
        <f t="shared" si="53"/>
        <v>0</v>
      </c>
      <c r="AD210" s="20">
        <f t="shared" si="53"/>
        <v>162596</v>
      </c>
      <c r="AE210" s="21">
        <f t="shared" si="53"/>
        <v>180780</v>
      </c>
      <c r="AF210" s="21">
        <f t="shared" si="53"/>
        <v>165966</v>
      </c>
      <c r="AG210" s="21">
        <f t="shared" si="53"/>
        <v>215911</v>
      </c>
      <c r="AH210" s="21">
        <f t="shared" si="53"/>
        <v>326793</v>
      </c>
      <c r="AI210" s="21">
        <f t="shared" si="53"/>
        <v>181305</v>
      </c>
      <c r="AJ210" s="21">
        <f t="shared" si="53"/>
        <v>214551</v>
      </c>
      <c r="AK210" s="21">
        <f t="shared" si="53"/>
        <v>207100</v>
      </c>
      <c r="AL210" s="21">
        <f t="shared" si="53"/>
        <v>360562</v>
      </c>
      <c r="AM210" s="21">
        <f t="shared" si="53"/>
        <v>343697</v>
      </c>
      <c r="AN210" s="21">
        <f t="shared" si="53"/>
        <v>368277</v>
      </c>
      <c r="AO210" s="21">
        <f t="shared" si="53"/>
        <v>271936</v>
      </c>
      <c r="AP210" s="21">
        <f t="shared" si="53"/>
        <v>152104</v>
      </c>
      <c r="AQ210" s="21">
        <f t="shared" si="53"/>
        <v>255108</v>
      </c>
      <c r="AR210" s="20">
        <f t="shared" si="52"/>
        <v>411976</v>
      </c>
      <c r="AS210" s="21">
        <f t="shared" si="52"/>
        <v>440806</v>
      </c>
      <c r="AT210" s="21">
        <f t="shared" si="52"/>
        <v>462740</v>
      </c>
      <c r="AU210" s="21">
        <f t="shared" si="52"/>
        <v>497063</v>
      </c>
      <c r="AV210" s="21">
        <f t="shared" si="52"/>
        <v>566802</v>
      </c>
      <c r="AW210" s="28">
        <f t="shared" si="52"/>
        <v>547140</v>
      </c>
      <c r="AX210" s="21">
        <f t="shared" si="52"/>
        <v>443783</v>
      </c>
      <c r="AY210" s="21">
        <f t="shared" si="52"/>
        <v>492733</v>
      </c>
      <c r="AZ210" s="28">
        <f t="shared" si="52"/>
        <v>612839</v>
      </c>
      <c r="BA210" s="28">
        <f t="shared" si="52"/>
        <v>599060</v>
      </c>
      <c r="BB210" s="16">
        <f t="shared" si="52"/>
        <v>571145</v>
      </c>
      <c r="BC210" s="28">
        <f t="shared" si="52"/>
        <v>427866</v>
      </c>
      <c r="BD210" s="28">
        <f t="shared" si="52"/>
        <v>323659</v>
      </c>
      <c r="BE210" s="26">
        <f t="shared" si="52"/>
        <v>436907</v>
      </c>
    </row>
    <row r="211" spans="1:57" ht="15">
      <c r="A211" s="77" t="s">
        <v>12</v>
      </c>
      <c r="B211" s="20">
        <f t="shared" si="53"/>
        <v>300109</v>
      </c>
      <c r="C211" s="21">
        <f t="shared" si="53"/>
        <v>307203</v>
      </c>
      <c r="D211" s="21">
        <f t="shared" si="53"/>
        <v>345942</v>
      </c>
      <c r="E211" s="21">
        <f t="shared" si="53"/>
        <v>346189</v>
      </c>
      <c r="F211" s="16">
        <f t="shared" si="53"/>
        <v>281238</v>
      </c>
      <c r="G211" s="28">
        <f t="shared" si="53"/>
        <v>411942</v>
      </c>
      <c r="H211" s="21">
        <f t="shared" si="53"/>
        <v>269336</v>
      </c>
      <c r="I211" s="21">
        <f t="shared" si="53"/>
        <v>342563</v>
      </c>
      <c r="J211" s="21">
        <f t="shared" si="53"/>
        <v>305898</v>
      </c>
      <c r="K211" s="21">
        <f t="shared" si="53"/>
        <v>282639</v>
      </c>
      <c r="L211" s="21">
        <f t="shared" si="53"/>
        <v>249360</v>
      </c>
      <c r="M211" s="21">
        <f t="shared" si="53"/>
        <v>174023</v>
      </c>
      <c r="N211" s="21">
        <f t="shared" si="53"/>
        <v>210994</v>
      </c>
      <c r="O211" s="29">
        <f t="shared" si="53"/>
        <v>213307</v>
      </c>
      <c r="P211" s="20">
        <f t="shared" si="53"/>
        <v>0</v>
      </c>
      <c r="Q211" s="21">
        <f t="shared" si="53"/>
        <v>49</v>
      </c>
      <c r="R211" s="21">
        <f t="shared" si="53"/>
        <v>0</v>
      </c>
      <c r="S211" s="21">
        <f t="shared" si="53"/>
        <v>0</v>
      </c>
      <c r="T211" s="21">
        <f t="shared" si="53"/>
        <v>0</v>
      </c>
      <c r="U211" s="21">
        <f t="shared" si="53"/>
        <v>0</v>
      </c>
      <c r="V211" s="28">
        <f t="shared" si="53"/>
        <v>161</v>
      </c>
      <c r="W211" s="21">
        <f t="shared" si="53"/>
        <v>0</v>
      </c>
      <c r="X211" s="21">
        <f t="shared" si="53"/>
        <v>0</v>
      </c>
      <c r="Y211" s="21">
        <f t="shared" si="53"/>
        <v>0</v>
      </c>
      <c r="Z211" s="21">
        <f t="shared" si="53"/>
        <v>0</v>
      </c>
      <c r="AA211" s="21">
        <f t="shared" si="53"/>
        <v>0</v>
      </c>
      <c r="AB211" s="21">
        <f t="shared" si="53"/>
        <v>0</v>
      </c>
      <c r="AC211" s="21">
        <f t="shared" si="53"/>
        <v>0</v>
      </c>
      <c r="AD211" s="20">
        <f t="shared" si="53"/>
        <v>175529</v>
      </c>
      <c r="AE211" s="21">
        <f t="shared" si="53"/>
        <v>236930</v>
      </c>
      <c r="AF211" s="21">
        <f t="shared" si="53"/>
        <v>191800</v>
      </c>
      <c r="AG211" s="21">
        <f t="shared" si="53"/>
        <v>288329</v>
      </c>
      <c r="AH211" s="21">
        <f t="shared" si="53"/>
        <v>390338</v>
      </c>
      <c r="AI211" s="21">
        <f t="shared" si="53"/>
        <v>190795</v>
      </c>
      <c r="AJ211" s="21">
        <f t="shared" si="53"/>
        <v>227167</v>
      </c>
      <c r="AK211" s="21">
        <f t="shared" si="53"/>
        <v>255401</v>
      </c>
      <c r="AL211" s="21">
        <f t="shared" si="53"/>
        <v>418971</v>
      </c>
      <c r="AM211" s="21">
        <f t="shared" si="53"/>
        <v>407733</v>
      </c>
      <c r="AN211" s="21">
        <f t="shared" si="53"/>
        <v>437273</v>
      </c>
      <c r="AO211" s="21">
        <f t="shared" si="53"/>
        <v>304487</v>
      </c>
      <c r="AP211" s="21">
        <f t="shared" si="53"/>
        <v>190724</v>
      </c>
      <c r="AQ211" s="21">
        <f t="shared" si="53"/>
        <v>290721</v>
      </c>
      <c r="AR211" s="20">
        <f t="shared" si="52"/>
        <v>475638</v>
      </c>
      <c r="AS211" s="21">
        <f t="shared" si="52"/>
        <v>544182</v>
      </c>
      <c r="AT211" s="21">
        <f t="shared" si="52"/>
        <v>537742</v>
      </c>
      <c r="AU211" s="21">
        <f t="shared" si="52"/>
        <v>634518</v>
      </c>
      <c r="AV211" s="21">
        <f t="shared" si="52"/>
        <v>671576</v>
      </c>
      <c r="AW211" s="28">
        <f t="shared" si="52"/>
        <v>602737</v>
      </c>
      <c r="AX211" s="21">
        <f t="shared" si="52"/>
        <v>496664</v>
      </c>
      <c r="AY211" s="21">
        <f t="shared" si="52"/>
        <v>597964</v>
      </c>
      <c r="AZ211" s="28">
        <f t="shared" si="52"/>
        <v>724869</v>
      </c>
      <c r="BA211" s="28">
        <f t="shared" si="52"/>
        <v>690372</v>
      </c>
      <c r="BB211" s="16">
        <f t="shared" si="52"/>
        <v>686633</v>
      </c>
      <c r="BC211" s="28">
        <f t="shared" si="52"/>
        <v>478510</v>
      </c>
      <c r="BD211" s="28">
        <f t="shared" si="52"/>
        <v>401718</v>
      </c>
      <c r="BE211" s="26">
        <f t="shared" si="52"/>
        <v>504028</v>
      </c>
    </row>
    <row r="212" spans="1:58" ht="15">
      <c r="A212" s="77" t="s">
        <v>13</v>
      </c>
      <c r="B212" s="20">
        <f t="shared" si="53"/>
        <v>340064</v>
      </c>
      <c r="C212" s="21">
        <f t="shared" si="53"/>
        <v>363176</v>
      </c>
      <c r="D212" s="21">
        <f t="shared" si="53"/>
        <v>403076</v>
      </c>
      <c r="E212" s="21">
        <f t="shared" si="53"/>
        <v>407107</v>
      </c>
      <c r="F212" s="16">
        <f t="shared" si="53"/>
        <v>328035</v>
      </c>
      <c r="G212" s="28">
        <f t="shared" si="53"/>
        <v>456647</v>
      </c>
      <c r="H212" s="21">
        <f t="shared" si="53"/>
        <v>310058</v>
      </c>
      <c r="I212" s="21">
        <f t="shared" si="53"/>
        <v>394229</v>
      </c>
      <c r="J212" s="21">
        <f t="shared" si="53"/>
        <v>348274</v>
      </c>
      <c r="K212" s="21">
        <f t="shared" si="53"/>
        <v>359703</v>
      </c>
      <c r="L212" s="21">
        <f t="shared" si="53"/>
        <v>270316</v>
      </c>
      <c r="M212" s="21">
        <f t="shared" si="53"/>
        <v>186823</v>
      </c>
      <c r="N212" s="21">
        <f t="shared" si="53"/>
        <v>254815</v>
      </c>
      <c r="O212" s="29">
        <f t="shared" si="53"/>
        <v>250930</v>
      </c>
      <c r="P212" s="20">
        <f t="shared" si="53"/>
        <v>0</v>
      </c>
      <c r="Q212" s="21">
        <f t="shared" si="53"/>
        <v>49</v>
      </c>
      <c r="R212" s="21">
        <f t="shared" si="53"/>
        <v>0</v>
      </c>
      <c r="S212" s="21">
        <f t="shared" si="53"/>
        <v>0</v>
      </c>
      <c r="T212" s="21">
        <f t="shared" si="53"/>
        <v>0</v>
      </c>
      <c r="U212" s="21">
        <f t="shared" si="53"/>
        <v>0</v>
      </c>
      <c r="V212" s="28">
        <f t="shared" si="53"/>
        <v>161</v>
      </c>
      <c r="W212" s="21">
        <f t="shared" si="53"/>
        <v>0</v>
      </c>
      <c r="X212" s="21">
        <f t="shared" si="53"/>
        <v>0</v>
      </c>
      <c r="Y212" s="21">
        <f t="shared" si="53"/>
        <v>0</v>
      </c>
      <c r="Z212" s="21">
        <f t="shared" si="53"/>
        <v>0</v>
      </c>
      <c r="AA212" s="21">
        <f t="shared" si="53"/>
        <v>0</v>
      </c>
      <c r="AB212" s="21">
        <f t="shared" si="53"/>
        <v>0</v>
      </c>
      <c r="AC212" s="21">
        <f t="shared" si="53"/>
        <v>0</v>
      </c>
      <c r="AD212" s="20">
        <f t="shared" si="53"/>
        <v>241571</v>
      </c>
      <c r="AE212" s="21">
        <f t="shared" si="53"/>
        <v>261038</v>
      </c>
      <c r="AF212" s="21">
        <f t="shared" si="53"/>
        <v>244644</v>
      </c>
      <c r="AG212" s="21">
        <f t="shared" si="53"/>
        <v>343779</v>
      </c>
      <c r="AH212" s="21">
        <f t="shared" si="53"/>
        <v>460731</v>
      </c>
      <c r="AI212" s="21">
        <f t="shared" si="53"/>
        <v>221120</v>
      </c>
      <c r="AJ212" s="21">
        <f t="shared" si="53"/>
        <v>256653</v>
      </c>
      <c r="AK212" s="21">
        <f t="shared" si="53"/>
        <v>298989</v>
      </c>
      <c r="AL212" s="21">
        <f t="shared" si="53"/>
        <v>471484</v>
      </c>
      <c r="AM212" s="21">
        <f t="shared" si="53"/>
        <v>449653</v>
      </c>
      <c r="AN212" s="21">
        <f t="shared" si="53"/>
        <v>519442</v>
      </c>
      <c r="AO212" s="21">
        <f t="shared" si="53"/>
        <v>360079</v>
      </c>
      <c r="AP212" s="21">
        <f t="shared" si="53"/>
        <v>230581</v>
      </c>
      <c r="AQ212" s="21">
        <f t="shared" si="53"/>
        <v>341800</v>
      </c>
      <c r="AR212" s="20">
        <f t="shared" si="52"/>
        <v>581635</v>
      </c>
      <c r="AS212" s="21">
        <f t="shared" si="52"/>
        <v>624263</v>
      </c>
      <c r="AT212" s="21">
        <f t="shared" si="52"/>
        <v>647720</v>
      </c>
      <c r="AU212" s="21">
        <f t="shared" si="52"/>
        <v>750886</v>
      </c>
      <c r="AV212" s="21">
        <f t="shared" si="52"/>
        <v>788766</v>
      </c>
      <c r="AW212" s="28">
        <f t="shared" si="52"/>
        <v>677767</v>
      </c>
      <c r="AX212" s="21">
        <f t="shared" si="52"/>
        <v>566872</v>
      </c>
      <c r="AY212" s="21">
        <f t="shared" si="52"/>
        <v>693218</v>
      </c>
      <c r="AZ212" s="28">
        <f t="shared" si="52"/>
        <v>819758</v>
      </c>
      <c r="BA212" s="28">
        <f t="shared" si="52"/>
        <v>809356</v>
      </c>
      <c r="BB212" s="16">
        <f t="shared" si="52"/>
        <v>789758</v>
      </c>
      <c r="BC212" s="28">
        <f t="shared" si="52"/>
        <v>546902</v>
      </c>
      <c r="BD212" s="28">
        <f t="shared" si="52"/>
        <v>485396</v>
      </c>
      <c r="BE212" s="26">
        <f t="shared" si="52"/>
        <v>592730</v>
      </c>
      <c r="BF212" s="123"/>
    </row>
    <row r="213" spans="1:57" ht="15">
      <c r="A213" s="77" t="s">
        <v>14</v>
      </c>
      <c r="B213" s="20">
        <f t="shared" si="53"/>
        <v>388849</v>
      </c>
      <c r="C213" s="21">
        <f t="shared" si="53"/>
        <v>414481</v>
      </c>
      <c r="D213" s="21">
        <f t="shared" si="53"/>
        <v>464133</v>
      </c>
      <c r="E213" s="21">
        <f aca="true" t="shared" si="54" ref="E213:AQ217">+E212+E174</f>
        <v>457462</v>
      </c>
      <c r="F213" s="16">
        <f t="shared" si="54"/>
        <v>380038</v>
      </c>
      <c r="G213" s="28">
        <f t="shared" si="54"/>
        <v>493120</v>
      </c>
      <c r="H213" s="21">
        <f t="shared" si="54"/>
        <v>346705</v>
      </c>
      <c r="I213" s="21">
        <f t="shared" si="54"/>
        <v>446166</v>
      </c>
      <c r="J213" s="21">
        <f t="shared" si="54"/>
        <v>379164</v>
      </c>
      <c r="K213" s="21">
        <f t="shared" si="54"/>
        <v>427013</v>
      </c>
      <c r="L213" s="21">
        <f t="shared" si="54"/>
        <v>291910</v>
      </c>
      <c r="M213" s="21">
        <f t="shared" si="54"/>
        <v>207423</v>
      </c>
      <c r="N213" s="21">
        <f t="shared" si="54"/>
        <v>281537</v>
      </c>
      <c r="O213" s="29">
        <f t="shared" si="54"/>
        <v>291401</v>
      </c>
      <c r="P213" s="20">
        <f t="shared" si="54"/>
        <v>0</v>
      </c>
      <c r="Q213" s="21">
        <f t="shared" si="54"/>
        <v>49</v>
      </c>
      <c r="R213" s="21">
        <f t="shared" si="54"/>
        <v>0</v>
      </c>
      <c r="S213" s="21">
        <f t="shared" si="54"/>
        <v>0</v>
      </c>
      <c r="T213" s="21">
        <f t="shared" si="54"/>
        <v>0</v>
      </c>
      <c r="U213" s="21">
        <f t="shared" si="54"/>
        <v>0</v>
      </c>
      <c r="V213" s="28">
        <f t="shared" si="54"/>
        <v>161</v>
      </c>
      <c r="W213" s="21">
        <f t="shared" si="54"/>
        <v>0</v>
      </c>
      <c r="X213" s="21">
        <f t="shared" si="54"/>
        <v>0</v>
      </c>
      <c r="Y213" s="21">
        <f t="shared" si="54"/>
        <v>0</v>
      </c>
      <c r="Z213" s="21">
        <f t="shared" si="54"/>
        <v>0</v>
      </c>
      <c r="AA213" s="21">
        <f t="shared" si="54"/>
        <v>0</v>
      </c>
      <c r="AB213" s="21">
        <f t="shared" si="54"/>
        <v>0</v>
      </c>
      <c r="AC213" s="21">
        <f t="shared" si="54"/>
        <v>0</v>
      </c>
      <c r="AD213" s="20">
        <f t="shared" si="54"/>
        <v>279038</v>
      </c>
      <c r="AE213" s="21">
        <f t="shared" si="54"/>
        <v>318443</v>
      </c>
      <c r="AF213" s="21">
        <f t="shared" si="54"/>
        <v>286734</v>
      </c>
      <c r="AG213" s="21">
        <f t="shared" si="54"/>
        <v>443190</v>
      </c>
      <c r="AH213" s="21">
        <f t="shared" si="54"/>
        <v>536942</v>
      </c>
      <c r="AI213" s="21">
        <f t="shared" si="54"/>
        <v>253369</v>
      </c>
      <c r="AJ213" s="21">
        <f t="shared" si="54"/>
        <v>299806</v>
      </c>
      <c r="AK213" s="21">
        <f t="shared" si="54"/>
        <v>368563</v>
      </c>
      <c r="AL213" s="21">
        <f t="shared" si="54"/>
        <v>524507</v>
      </c>
      <c r="AM213" s="21">
        <f t="shared" si="54"/>
        <v>535544</v>
      </c>
      <c r="AN213" s="21">
        <f t="shared" si="54"/>
        <v>588694</v>
      </c>
      <c r="AO213" s="21">
        <f t="shared" si="54"/>
        <v>408143</v>
      </c>
      <c r="AP213" s="21">
        <f t="shared" si="54"/>
        <v>286853</v>
      </c>
      <c r="AQ213" s="21">
        <f t="shared" si="54"/>
        <v>373325</v>
      </c>
      <c r="AR213" s="20">
        <f t="shared" si="52"/>
        <v>667887</v>
      </c>
      <c r="AS213" s="21">
        <f t="shared" si="52"/>
        <v>732973</v>
      </c>
      <c r="AT213" s="21">
        <f t="shared" si="52"/>
        <v>750867</v>
      </c>
      <c r="AU213" s="21">
        <f t="shared" si="52"/>
        <v>900652</v>
      </c>
      <c r="AV213" s="21">
        <f t="shared" si="52"/>
        <v>916980</v>
      </c>
      <c r="AW213" s="28">
        <f t="shared" si="52"/>
        <v>746489</v>
      </c>
      <c r="AX213" s="21">
        <f t="shared" si="52"/>
        <v>646672</v>
      </c>
      <c r="AY213" s="21">
        <f t="shared" si="52"/>
        <v>814729</v>
      </c>
      <c r="AZ213" s="28">
        <f t="shared" si="52"/>
        <v>903671</v>
      </c>
      <c r="BA213" s="28">
        <f t="shared" si="52"/>
        <v>962557</v>
      </c>
      <c r="BB213" s="16">
        <f t="shared" si="52"/>
        <v>880604</v>
      </c>
      <c r="BC213" s="28">
        <f t="shared" si="52"/>
        <v>615566</v>
      </c>
      <c r="BD213" s="28">
        <f t="shared" si="52"/>
        <v>568390</v>
      </c>
      <c r="BE213" s="26">
        <f t="shared" si="52"/>
        <v>664726</v>
      </c>
    </row>
    <row r="214" spans="1:57" ht="15">
      <c r="A214" s="77" t="s">
        <v>15</v>
      </c>
      <c r="B214" s="20">
        <f aca="true" t="shared" si="55" ref="B214:D217">+B213+B175</f>
        <v>435646</v>
      </c>
      <c r="C214" s="21">
        <f t="shared" si="55"/>
        <v>465579</v>
      </c>
      <c r="D214" s="21">
        <f t="shared" si="55"/>
        <v>533737</v>
      </c>
      <c r="E214" s="21">
        <f t="shared" si="54"/>
        <v>511302</v>
      </c>
      <c r="F214" s="16">
        <f t="shared" si="54"/>
        <v>438378</v>
      </c>
      <c r="G214" s="28">
        <f t="shared" si="54"/>
        <v>536089</v>
      </c>
      <c r="H214" s="21">
        <f t="shared" si="54"/>
        <v>382182</v>
      </c>
      <c r="I214" s="21">
        <f t="shared" si="54"/>
        <v>492988</v>
      </c>
      <c r="J214" s="21">
        <f t="shared" si="54"/>
        <v>413521</v>
      </c>
      <c r="K214" s="21">
        <f t="shared" si="54"/>
        <v>480828</v>
      </c>
      <c r="L214" s="21">
        <f t="shared" si="54"/>
        <v>302642</v>
      </c>
      <c r="M214" s="21">
        <f t="shared" si="54"/>
        <v>228569</v>
      </c>
      <c r="N214" s="21">
        <f t="shared" si="54"/>
        <v>309781</v>
      </c>
      <c r="O214" s="29">
        <f t="shared" si="54"/>
        <v>330771</v>
      </c>
      <c r="P214" s="20">
        <f t="shared" si="54"/>
        <v>0</v>
      </c>
      <c r="Q214" s="21">
        <f t="shared" si="54"/>
        <v>49</v>
      </c>
      <c r="R214" s="21">
        <f t="shared" si="54"/>
        <v>0</v>
      </c>
      <c r="S214" s="21">
        <f t="shared" si="54"/>
        <v>0</v>
      </c>
      <c r="T214" s="21">
        <f t="shared" si="54"/>
        <v>0</v>
      </c>
      <c r="U214" s="21">
        <f t="shared" si="54"/>
        <v>0</v>
      </c>
      <c r="V214" s="28">
        <f t="shared" si="54"/>
        <v>161</v>
      </c>
      <c r="W214" s="21">
        <f t="shared" si="54"/>
        <v>0</v>
      </c>
      <c r="X214" s="21">
        <f t="shared" si="54"/>
        <v>0</v>
      </c>
      <c r="Y214" s="21">
        <f t="shared" si="54"/>
        <v>0</v>
      </c>
      <c r="Z214" s="21">
        <f t="shared" si="54"/>
        <v>0</v>
      </c>
      <c r="AA214" s="21">
        <f t="shared" si="54"/>
        <v>0</v>
      </c>
      <c r="AB214" s="21">
        <f t="shared" si="54"/>
        <v>0</v>
      </c>
      <c r="AC214" s="21">
        <f t="shared" si="54"/>
        <v>0</v>
      </c>
      <c r="AD214" s="20">
        <f t="shared" si="54"/>
        <v>321673</v>
      </c>
      <c r="AE214" s="21">
        <f t="shared" si="54"/>
        <v>346715</v>
      </c>
      <c r="AF214" s="21">
        <f t="shared" si="54"/>
        <v>311722</v>
      </c>
      <c r="AG214" s="21">
        <f t="shared" si="54"/>
        <v>511695</v>
      </c>
      <c r="AH214" s="21">
        <f t="shared" si="54"/>
        <v>613052</v>
      </c>
      <c r="AI214" s="21">
        <f t="shared" si="54"/>
        <v>313205</v>
      </c>
      <c r="AJ214" s="21">
        <f t="shared" si="54"/>
        <v>366720</v>
      </c>
      <c r="AK214" s="21">
        <f t="shared" si="54"/>
        <v>460678</v>
      </c>
      <c r="AL214" s="21">
        <f t="shared" si="54"/>
        <v>596733</v>
      </c>
      <c r="AM214" s="21">
        <f t="shared" si="54"/>
        <v>601566</v>
      </c>
      <c r="AN214" s="21">
        <f t="shared" si="54"/>
        <v>684611</v>
      </c>
      <c r="AO214" s="21">
        <f t="shared" si="54"/>
        <v>475808</v>
      </c>
      <c r="AP214" s="21">
        <f t="shared" si="54"/>
        <v>352067</v>
      </c>
      <c r="AQ214" s="21">
        <f t="shared" si="54"/>
        <v>455760</v>
      </c>
      <c r="AR214" s="20">
        <f t="shared" si="52"/>
        <v>757319</v>
      </c>
      <c r="AS214" s="21">
        <f t="shared" si="52"/>
        <v>812343</v>
      </c>
      <c r="AT214" s="21">
        <f t="shared" si="52"/>
        <v>845459</v>
      </c>
      <c r="AU214" s="21">
        <f t="shared" si="52"/>
        <v>1022997</v>
      </c>
      <c r="AV214" s="21">
        <f t="shared" si="52"/>
        <v>1051430</v>
      </c>
      <c r="AW214" s="28">
        <f t="shared" si="52"/>
        <v>849294</v>
      </c>
      <c r="AX214" s="21">
        <f t="shared" si="52"/>
        <v>749063</v>
      </c>
      <c r="AY214" s="21">
        <f t="shared" si="52"/>
        <v>953666</v>
      </c>
      <c r="AZ214" s="28">
        <f t="shared" si="52"/>
        <v>1010254</v>
      </c>
      <c r="BA214" s="28">
        <f t="shared" si="52"/>
        <v>1082394</v>
      </c>
      <c r="BB214" s="16">
        <f t="shared" si="52"/>
        <v>987253</v>
      </c>
      <c r="BC214" s="28">
        <f t="shared" si="52"/>
        <v>704377</v>
      </c>
      <c r="BD214" s="28">
        <f t="shared" si="52"/>
        <v>661848</v>
      </c>
      <c r="BE214" s="26">
        <f t="shared" si="52"/>
        <v>786531</v>
      </c>
    </row>
    <row r="215" spans="1:57" ht="15">
      <c r="A215" s="77" t="s">
        <v>16</v>
      </c>
      <c r="B215" s="20">
        <f t="shared" si="55"/>
        <v>490009</v>
      </c>
      <c r="C215" s="21">
        <f t="shared" si="55"/>
        <v>519304</v>
      </c>
      <c r="D215" s="21">
        <f t="shared" si="55"/>
        <v>587570</v>
      </c>
      <c r="E215" s="21">
        <f t="shared" si="54"/>
        <v>561838</v>
      </c>
      <c r="F215" s="16">
        <f t="shared" si="54"/>
        <v>513283</v>
      </c>
      <c r="G215" s="28">
        <f t="shared" si="54"/>
        <v>576745</v>
      </c>
      <c r="H215" s="21">
        <f t="shared" si="54"/>
        <v>422098</v>
      </c>
      <c r="I215" s="21">
        <f t="shared" si="54"/>
        <v>532717</v>
      </c>
      <c r="J215" s="21">
        <f t="shared" si="54"/>
        <v>463861</v>
      </c>
      <c r="K215" s="21">
        <f t="shared" si="54"/>
        <v>566427</v>
      </c>
      <c r="L215" s="21">
        <f t="shared" si="54"/>
        <v>326481</v>
      </c>
      <c r="M215" s="21">
        <f t="shared" si="54"/>
        <v>246978</v>
      </c>
      <c r="N215" s="21">
        <f t="shared" si="54"/>
        <v>336192</v>
      </c>
      <c r="O215" s="29">
        <f t="shared" si="54"/>
        <v>383029</v>
      </c>
      <c r="P215" s="20">
        <f t="shared" si="54"/>
        <v>0</v>
      </c>
      <c r="Q215" s="21">
        <f t="shared" si="54"/>
        <v>49</v>
      </c>
      <c r="R215" s="21">
        <f t="shared" si="54"/>
        <v>0</v>
      </c>
      <c r="S215" s="21">
        <f t="shared" si="54"/>
        <v>0</v>
      </c>
      <c r="T215" s="21">
        <f t="shared" si="54"/>
        <v>0</v>
      </c>
      <c r="U215" s="21">
        <f t="shared" si="54"/>
        <v>0</v>
      </c>
      <c r="V215" s="28">
        <f t="shared" si="54"/>
        <v>161</v>
      </c>
      <c r="W215" s="21">
        <f t="shared" si="54"/>
        <v>0</v>
      </c>
      <c r="X215" s="21">
        <f t="shared" si="54"/>
        <v>0</v>
      </c>
      <c r="Y215" s="21">
        <f t="shared" si="54"/>
        <v>0</v>
      </c>
      <c r="Z215" s="21">
        <f t="shared" si="54"/>
        <v>0</v>
      </c>
      <c r="AA215" s="21">
        <f t="shared" si="54"/>
        <v>0</v>
      </c>
      <c r="AB215" s="21">
        <f t="shared" si="54"/>
        <v>0</v>
      </c>
      <c r="AC215" s="21">
        <f t="shared" si="54"/>
        <v>0</v>
      </c>
      <c r="AD215" s="20">
        <f t="shared" si="54"/>
        <v>340210</v>
      </c>
      <c r="AE215" s="21">
        <f t="shared" si="54"/>
        <v>388278</v>
      </c>
      <c r="AF215" s="21">
        <f t="shared" si="54"/>
        <v>348395</v>
      </c>
      <c r="AG215" s="21">
        <f t="shared" si="54"/>
        <v>567437</v>
      </c>
      <c r="AH215" s="21">
        <f t="shared" si="54"/>
        <v>650308</v>
      </c>
      <c r="AI215" s="21">
        <f t="shared" si="54"/>
        <v>376825</v>
      </c>
      <c r="AJ215" s="21">
        <f t="shared" si="54"/>
        <v>436246</v>
      </c>
      <c r="AK215" s="21">
        <f t="shared" si="54"/>
        <v>502050</v>
      </c>
      <c r="AL215" s="21">
        <f t="shared" si="54"/>
        <v>682806</v>
      </c>
      <c r="AM215" s="21">
        <f t="shared" si="54"/>
        <v>674155</v>
      </c>
      <c r="AN215" s="21">
        <f t="shared" si="54"/>
        <v>740245</v>
      </c>
      <c r="AO215" s="21">
        <f t="shared" si="54"/>
        <v>516706</v>
      </c>
      <c r="AP215" s="21">
        <f t="shared" si="54"/>
        <v>389904</v>
      </c>
      <c r="AQ215" s="21">
        <f t="shared" si="54"/>
        <v>488264</v>
      </c>
      <c r="AR215" s="20">
        <f t="shared" si="52"/>
        <v>830219</v>
      </c>
      <c r="AS215" s="21">
        <f t="shared" si="52"/>
        <v>907631</v>
      </c>
      <c r="AT215" s="21">
        <f t="shared" si="52"/>
        <v>935965</v>
      </c>
      <c r="AU215" s="21">
        <f t="shared" si="52"/>
        <v>1129275</v>
      </c>
      <c r="AV215" s="21">
        <f t="shared" si="52"/>
        <v>1163591</v>
      </c>
      <c r="AW215" s="28">
        <f t="shared" si="52"/>
        <v>953570</v>
      </c>
      <c r="AX215" s="21">
        <f t="shared" si="52"/>
        <v>858505</v>
      </c>
      <c r="AY215" s="21">
        <f t="shared" si="52"/>
        <v>1034767</v>
      </c>
      <c r="AZ215" s="28">
        <f t="shared" si="52"/>
        <v>1146667</v>
      </c>
      <c r="BA215" s="28">
        <f t="shared" si="52"/>
        <v>1240582</v>
      </c>
      <c r="BB215" s="16">
        <f t="shared" si="52"/>
        <v>1066726</v>
      </c>
      <c r="BC215" s="28">
        <f t="shared" si="52"/>
        <v>763684</v>
      </c>
      <c r="BD215" s="28">
        <f t="shared" si="52"/>
        <v>726096</v>
      </c>
      <c r="BE215" s="26">
        <f t="shared" si="52"/>
        <v>871293</v>
      </c>
    </row>
    <row r="216" spans="1:57" ht="15">
      <c r="A216" s="77" t="s">
        <v>17</v>
      </c>
      <c r="B216" s="20">
        <f t="shared" si="55"/>
        <v>542800</v>
      </c>
      <c r="C216" s="21">
        <f t="shared" si="55"/>
        <v>576658</v>
      </c>
      <c r="D216" s="21">
        <f t="shared" si="55"/>
        <v>648169</v>
      </c>
      <c r="E216" s="21">
        <f t="shared" si="54"/>
        <v>601563</v>
      </c>
      <c r="F216" s="16">
        <f t="shared" si="54"/>
        <v>591651</v>
      </c>
      <c r="G216" s="28">
        <f t="shared" si="54"/>
        <v>621055</v>
      </c>
      <c r="H216" s="21">
        <f t="shared" si="54"/>
        <v>461213</v>
      </c>
      <c r="I216" s="21">
        <f t="shared" si="54"/>
        <v>595717</v>
      </c>
      <c r="J216" s="21">
        <f t="shared" si="54"/>
        <v>528675</v>
      </c>
      <c r="K216" s="21">
        <f t="shared" si="54"/>
        <v>614731</v>
      </c>
      <c r="L216" s="21">
        <f t="shared" si="54"/>
        <v>343452</v>
      </c>
      <c r="M216" s="21">
        <f t="shared" si="54"/>
        <v>273926</v>
      </c>
      <c r="N216" s="21">
        <f t="shared" si="54"/>
        <v>367122</v>
      </c>
      <c r="O216" s="29">
        <f t="shared" si="54"/>
        <v>440734</v>
      </c>
      <c r="P216" s="20">
        <f t="shared" si="54"/>
        <v>0</v>
      </c>
      <c r="Q216" s="21">
        <f t="shared" si="54"/>
        <v>49</v>
      </c>
      <c r="R216" s="21">
        <f t="shared" si="54"/>
        <v>0</v>
      </c>
      <c r="S216" s="21">
        <f t="shared" si="54"/>
        <v>0</v>
      </c>
      <c r="T216" s="21">
        <f t="shared" si="54"/>
        <v>0</v>
      </c>
      <c r="U216" s="21">
        <f t="shared" si="54"/>
        <v>0</v>
      </c>
      <c r="V216" s="28">
        <f t="shared" si="54"/>
        <v>161</v>
      </c>
      <c r="W216" s="21">
        <f t="shared" si="54"/>
        <v>0</v>
      </c>
      <c r="X216" s="21">
        <f t="shared" si="54"/>
        <v>0</v>
      </c>
      <c r="Y216" s="21">
        <f t="shared" si="54"/>
        <v>0</v>
      </c>
      <c r="Z216" s="21">
        <f t="shared" si="54"/>
        <v>0</v>
      </c>
      <c r="AA216" s="21">
        <f t="shared" si="54"/>
        <v>0</v>
      </c>
      <c r="AB216" s="21">
        <f t="shared" si="54"/>
        <v>0</v>
      </c>
      <c r="AC216" s="21">
        <f t="shared" si="54"/>
        <v>0</v>
      </c>
      <c r="AD216" s="20">
        <f t="shared" si="54"/>
        <v>362942</v>
      </c>
      <c r="AE216" s="21">
        <f t="shared" si="54"/>
        <v>401028</v>
      </c>
      <c r="AF216" s="21">
        <f t="shared" si="54"/>
        <v>378616</v>
      </c>
      <c r="AG216" s="21">
        <f t="shared" si="54"/>
        <v>633927</v>
      </c>
      <c r="AH216" s="21">
        <f t="shared" si="54"/>
        <v>717473</v>
      </c>
      <c r="AI216" s="21">
        <f t="shared" si="54"/>
        <v>410074</v>
      </c>
      <c r="AJ216" s="21">
        <f t="shared" si="54"/>
        <v>452273</v>
      </c>
      <c r="AK216" s="21">
        <f t="shared" si="54"/>
        <v>523634</v>
      </c>
      <c r="AL216" s="21">
        <f t="shared" si="54"/>
        <v>730581</v>
      </c>
      <c r="AM216" s="21">
        <f t="shared" si="54"/>
        <v>717225</v>
      </c>
      <c r="AN216" s="21">
        <f t="shared" si="54"/>
        <v>810257</v>
      </c>
      <c r="AO216" s="21">
        <f t="shared" si="54"/>
        <v>535512</v>
      </c>
      <c r="AP216" s="21">
        <f t="shared" si="54"/>
        <v>394242</v>
      </c>
      <c r="AQ216" s="21">
        <f t="shared" si="54"/>
        <v>502883</v>
      </c>
      <c r="AR216" s="20">
        <f t="shared" si="52"/>
        <v>905742</v>
      </c>
      <c r="AS216" s="21">
        <f t="shared" si="52"/>
        <v>977735</v>
      </c>
      <c r="AT216" s="21">
        <f t="shared" si="52"/>
        <v>1026785</v>
      </c>
      <c r="AU216" s="21">
        <f t="shared" si="52"/>
        <v>1235490</v>
      </c>
      <c r="AV216" s="21">
        <f t="shared" si="52"/>
        <v>1309124</v>
      </c>
      <c r="AW216" s="28">
        <f t="shared" si="52"/>
        <v>1031129</v>
      </c>
      <c r="AX216" s="21">
        <f t="shared" si="52"/>
        <v>913647</v>
      </c>
      <c r="AY216" s="21">
        <f t="shared" si="52"/>
        <v>1119351</v>
      </c>
      <c r="AZ216" s="28">
        <f t="shared" si="52"/>
        <v>1259256</v>
      </c>
      <c r="BA216" s="28">
        <f t="shared" si="52"/>
        <v>1331956</v>
      </c>
      <c r="BB216" s="16">
        <f t="shared" si="52"/>
        <v>1153709</v>
      </c>
      <c r="BC216" s="28">
        <f t="shared" si="52"/>
        <v>809438</v>
      </c>
      <c r="BD216" s="28">
        <f t="shared" si="52"/>
        <v>761364</v>
      </c>
      <c r="BE216" s="26">
        <f t="shared" si="52"/>
        <v>943617</v>
      </c>
    </row>
    <row r="217" spans="1:57" ht="15.75" thickBot="1">
      <c r="A217" s="99" t="s">
        <v>18</v>
      </c>
      <c r="B217" s="43">
        <f t="shared" si="55"/>
        <v>618230</v>
      </c>
      <c r="C217" s="44">
        <f t="shared" si="55"/>
        <v>637908</v>
      </c>
      <c r="D217" s="44">
        <f t="shared" si="55"/>
        <v>706593</v>
      </c>
      <c r="E217" s="44">
        <f t="shared" si="54"/>
        <v>648527</v>
      </c>
      <c r="F217" s="45">
        <f t="shared" si="54"/>
        <v>695827</v>
      </c>
      <c r="G217" s="46">
        <f t="shared" si="54"/>
        <v>679934</v>
      </c>
      <c r="H217" s="44">
        <f t="shared" si="54"/>
        <v>511947</v>
      </c>
      <c r="I217" s="44">
        <f t="shared" si="54"/>
        <v>656271</v>
      </c>
      <c r="J217" s="44">
        <f t="shared" si="54"/>
        <v>577758</v>
      </c>
      <c r="K217" s="44">
        <f t="shared" si="54"/>
        <v>690155</v>
      </c>
      <c r="L217" s="44">
        <f t="shared" si="54"/>
        <v>376956</v>
      </c>
      <c r="M217" s="44">
        <f t="shared" si="54"/>
        <v>299953</v>
      </c>
      <c r="N217" s="44">
        <f t="shared" si="54"/>
        <v>402142</v>
      </c>
      <c r="O217" s="48">
        <f t="shared" si="54"/>
        <v>486680</v>
      </c>
      <c r="P217" s="43">
        <f t="shared" si="54"/>
        <v>0</v>
      </c>
      <c r="Q217" s="44">
        <f t="shared" si="54"/>
        <v>49</v>
      </c>
      <c r="R217" s="44">
        <f t="shared" si="54"/>
        <v>0</v>
      </c>
      <c r="S217" s="44">
        <f t="shared" si="54"/>
        <v>0</v>
      </c>
      <c r="T217" s="44">
        <f t="shared" si="54"/>
        <v>0</v>
      </c>
      <c r="U217" s="44">
        <f t="shared" si="54"/>
        <v>0</v>
      </c>
      <c r="V217" s="46">
        <f t="shared" si="54"/>
        <v>161</v>
      </c>
      <c r="W217" s="44">
        <f t="shared" si="54"/>
        <v>0</v>
      </c>
      <c r="X217" s="44">
        <f t="shared" si="54"/>
        <v>0</v>
      </c>
      <c r="Y217" s="44">
        <f t="shared" si="54"/>
        <v>0</v>
      </c>
      <c r="Z217" s="44">
        <f t="shared" si="54"/>
        <v>0</v>
      </c>
      <c r="AA217" s="44">
        <f t="shared" si="54"/>
        <v>0</v>
      </c>
      <c r="AB217" s="44">
        <f t="shared" si="54"/>
        <v>0</v>
      </c>
      <c r="AC217" s="44">
        <f t="shared" si="54"/>
        <v>0</v>
      </c>
      <c r="AD217" s="43">
        <f t="shared" si="54"/>
        <v>371629</v>
      </c>
      <c r="AE217" s="44">
        <f t="shared" si="54"/>
        <v>417148</v>
      </c>
      <c r="AF217" s="44">
        <f t="shared" si="54"/>
        <v>393756</v>
      </c>
      <c r="AG217" s="44">
        <f t="shared" si="54"/>
        <v>679168</v>
      </c>
      <c r="AH217" s="44">
        <f t="shared" si="54"/>
        <v>753149</v>
      </c>
      <c r="AI217" s="44">
        <f t="shared" si="54"/>
        <v>416122</v>
      </c>
      <c r="AJ217" s="44">
        <f t="shared" si="54"/>
        <v>474904</v>
      </c>
      <c r="AK217" s="44">
        <f t="shared" si="54"/>
        <v>563120</v>
      </c>
      <c r="AL217" s="44">
        <f t="shared" si="54"/>
        <v>771627</v>
      </c>
      <c r="AM217" s="44">
        <f t="shared" si="54"/>
        <v>748583</v>
      </c>
      <c r="AN217" s="44">
        <f t="shared" si="54"/>
        <v>859154</v>
      </c>
      <c r="AO217" s="44">
        <f t="shared" si="54"/>
        <v>564185</v>
      </c>
      <c r="AP217" s="44">
        <f t="shared" si="54"/>
        <v>425369</v>
      </c>
      <c r="AQ217" s="44">
        <f t="shared" si="54"/>
        <v>538396</v>
      </c>
      <c r="AR217" s="43">
        <f t="shared" si="52"/>
        <v>989859</v>
      </c>
      <c r="AS217" s="44">
        <f t="shared" si="52"/>
        <v>1055105</v>
      </c>
      <c r="AT217" s="44">
        <f t="shared" si="52"/>
        <v>1100349</v>
      </c>
      <c r="AU217" s="44">
        <f t="shared" si="52"/>
        <v>1327695</v>
      </c>
      <c r="AV217" s="44">
        <f t="shared" si="52"/>
        <v>1448976</v>
      </c>
      <c r="AW217" s="46">
        <f t="shared" si="52"/>
        <v>1096056</v>
      </c>
      <c r="AX217" s="44">
        <f t="shared" si="52"/>
        <v>987012</v>
      </c>
      <c r="AY217" s="44">
        <f t="shared" si="52"/>
        <v>1219391</v>
      </c>
      <c r="AZ217" s="46">
        <f t="shared" si="52"/>
        <v>1349385</v>
      </c>
      <c r="BA217" s="46">
        <f t="shared" si="52"/>
        <v>1438738</v>
      </c>
      <c r="BB217" s="45">
        <f t="shared" si="52"/>
        <v>1236110</v>
      </c>
      <c r="BC217" s="46">
        <f t="shared" si="52"/>
        <v>864138</v>
      </c>
      <c r="BD217" s="46">
        <f t="shared" si="52"/>
        <v>827511</v>
      </c>
      <c r="BE217" s="47">
        <f t="shared" si="52"/>
        <v>1025076</v>
      </c>
    </row>
    <row r="220" ht="15" thickBot="1"/>
    <row r="221" spans="1:44" ht="15">
      <c r="A221" s="53" t="s">
        <v>34</v>
      </c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5"/>
      <c r="AN221" s="55"/>
      <c r="AO221" s="55"/>
      <c r="AP221" s="55"/>
      <c r="AQ221" s="66"/>
      <c r="AR221" s="128"/>
    </row>
    <row r="222" spans="1:44" ht="15.75" thickBot="1">
      <c r="A222" s="57" t="s">
        <v>32</v>
      </c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9"/>
      <c r="AN222" s="59"/>
      <c r="AO222" s="59"/>
      <c r="AP222" s="59"/>
      <c r="AQ222" s="86"/>
      <c r="AR222" s="128"/>
    </row>
    <row r="223" spans="1:44" ht="15">
      <c r="A223" s="87"/>
      <c r="B223" s="62" t="s">
        <v>22</v>
      </c>
      <c r="C223" s="63"/>
      <c r="D223" s="63"/>
      <c r="E223" s="63"/>
      <c r="F223" s="63"/>
      <c r="G223" s="63"/>
      <c r="H223" s="63"/>
      <c r="I223" s="64"/>
      <c r="J223" s="64"/>
      <c r="K223" s="64"/>
      <c r="L223" s="64"/>
      <c r="M223" s="64"/>
      <c r="N223" s="64"/>
      <c r="O223" s="65"/>
      <c r="P223" s="62" t="s">
        <v>23</v>
      </c>
      <c r="Q223" s="63"/>
      <c r="R223" s="63"/>
      <c r="S223" s="63"/>
      <c r="T223" s="63"/>
      <c r="U223" s="63"/>
      <c r="V223" s="63"/>
      <c r="W223" s="64"/>
      <c r="X223" s="64"/>
      <c r="Y223" s="64"/>
      <c r="Z223" s="64"/>
      <c r="AA223" s="64"/>
      <c r="AB223" s="64"/>
      <c r="AC223" s="65"/>
      <c r="AD223" s="62" t="s">
        <v>24</v>
      </c>
      <c r="AE223" s="63"/>
      <c r="AF223" s="63"/>
      <c r="AG223" s="63"/>
      <c r="AH223" s="63"/>
      <c r="AI223" s="63"/>
      <c r="AJ223" s="63"/>
      <c r="AK223" s="55"/>
      <c r="AL223" s="55"/>
      <c r="AM223" s="64"/>
      <c r="AN223" s="64"/>
      <c r="AO223" s="64"/>
      <c r="AP223" s="64"/>
      <c r="AQ223" s="65"/>
      <c r="AR223" s="103"/>
    </row>
    <row r="224" spans="1:44" ht="15">
      <c r="A224" s="70" t="s">
        <v>6</v>
      </c>
      <c r="B224" s="70">
        <v>2004</v>
      </c>
      <c r="C224" s="71">
        <v>2005</v>
      </c>
      <c r="D224" s="71">
        <v>2006</v>
      </c>
      <c r="E224" s="71">
        <v>2007</v>
      </c>
      <c r="F224" s="71">
        <v>2008</v>
      </c>
      <c r="G224" s="71">
        <v>2009</v>
      </c>
      <c r="H224" s="72">
        <v>2010</v>
      </c>
      <c r="I224" s="72">
        <v>2011</v>
      </c>
      <c r="J224" s="72">
        <v>2012</v>
      </c>
      <c r="K224" s="72">
        <v>2013</v>
      </c>
      <c r="L224" s="72">
        <v>2014</v>
      </c>
      <c r="M224" s="72">
        <v>2015</v>
      </c>
      <c r="N224" s="72">
        <v>2016</v>
      </c>
      <c r="O224" s="85">
        <v>2017</v>
      </c>
      <c r="P224" s="70">
        <v>2004</v>
      </c>
      <c r="Q224" s="71">
        <v>2005</v>
      </c>
      <c r="R224" s="71">
        <v>2006</v>
      </c>
      <c r="S224" s="71">
        <v>2007</v>
      </c>
      <c r="T224" s="71">
        <v>2008</v>
      </c>
      <c r="U224" s="71">
        <v>2009</v>
      </c>
      <c r="V224" s="72">
        <v>2010</v>
      </c>
      <c r="W224" s="72">
        <v>2011</v>
      </c>
      <c r="X224" s="72">
        <v>2012</v>
      </c>
      <c r="Y224" s="72">
        <v>2013</v>
      </c>
      <c r="Z224" s="72">
        <v>2014</v>
      </c>
      <c r="AA224" s="72">
        <v>2015</v>
      </c>
      <c r="AB224" s="72">
        <v>2016</v>
      </c>
      <c r="AC224" s="113">
        <v>2017</v>
      </c>
      <c r="AD224" s="70">
        <v>2004</v>
      </c>
      <c r="AE224" s="71">
        <v>2005</v>
      </c>
      <c r="AF224" s="71">
        <v>2006</v>
      </c>
      <c r="AG224" s="71">
        <v>2007</v>
      </c>
      <c r="AH224" s="71">
        <v>2008</v>
      </c>
      <c r="AI224" s="71">
        <v>2009</v>
      </c>
      <c r="AJ224" s="72">
        <v>2010</v>
      </c>
      <c r="AK224" s="71">
        <v>2011</v>
      </c>
      <c r="AL224" s="75">
        <v>2012</v>
      </c>
      <c r="AM224" s="76">
        <v>2013</v>
      </c>
      <c r="AN224" s="75">
        <v>2014</v>
      </c>
      <c r="AO224" s="76">
        <v>2015</v>
      </c>
      <c r="AP224" s="74">
        <v>2016</v>
      </c>
      <c r="AQ224" s="85">
        <v>2017</v>
      </c>
      <c r="AR224" s="90"/>
    </row>
    <row r="225" spans="1:43" ht="15">
      <c r="A225" s="91" t="s">
        <v>7</v>
      </c>
      <c r="B225" s="20">
        <f aca="true" t="shared" si="56" ref="B225:AO225">+B187</f>
        <v>767</v>
      </c>
      <c r="C225" s="21">
        <f t="shared" si="56"/>
        <v>743</v>
      </c>
      <c r="D225" s="21">
        <f t="shared" si="56"/>
        <v>860</v>
      </c>
      <c r="E225" s="21">
        <f t="shared" si="56"/>
        <v>618</v>
      </c>
      <c r="F225" s="16">
        <f t="shared" si="56"/>
        <v>967</v>
      </c>
      <c r="G225" s="22">
        <f t="shared" si="56"/>
        <v>1563</v>
      </c>
      <c r="H225" s="23">
        <f t="shared" si="56"/>
        <v>585</v>
      </c>
      <c r="I225" s="23">
        <f t="shared" si="56"/>
        <v>428</v>
      </c>
      <c r="J225" s="23">
        <f t="shared" si="56"/>
        <v>961</v>
      </c>
      <c r="K225" s="23">
        <f t="shared" si="56"/>
        <v>912</v>
      </c>
      <c r="L225" s="23">
        <f t="shared" si="56"/>
        <v>1572</v>
      </c>
      <c r="M225" s="23">
        <f t="shared" si="56"/>
        <v>10877</v>
      </c>
      <c r="N225" s="23">
        <f>+N187</f>
        <v>2621</v>
      </c>
      <c r="O225" s="29">
        <f>+O187</f>
        <v>2456</v>
      </c>
      <c r="P225" s="20">
        <f t="shared" si="56"/>
        <v>87</v>
      </c>
      <c r="Q225" s="21">
        <f t="shared" si="56"/>
        <v>171</v>
      </c>
      <c r="R225" s="21">
        <f t="shared" si="56"/>
        <v>127</v>
      </c>
      <c r="S225" s="21">
        <f t="shared" si="56"/>
        <v>101</v>
      </c>
      <c r="T225" s="16">
        <f t="shared" si="56"/>
        <v>133</v>
      </c>
      <c r="U225" s="21">
        <f t="shared" si="56"/>
        <v>319</v>
      </c>
      <c r="V225" s="23">
        <f t="shared" si="56"/>
        <v>106</v>
      </c>
      <c r="W225" s="23">
        <f t="shared" si="56"/>
        <v>150</v>
      </c>
      <c r="X225" s="23">
        <f t="shared" si="56"/>
        <v>145</v>
      </c>
      <c r="Y225" s="23">
        <f t="shared" si="56"/>
        <v>116</v>
      </c>
      <c r="Z225" s="23">
        <f t="shared" si="56"/>
        <v>149</v>
      </c>
      <c r="AA225" s="23">
        <f t="shared" si="56"/>
        <v>136</v>
      </c>
      <c r="AB225" s="23">
        <f>+AB187</f>
        <v>143</v>
      </c>
      <c r="AC225" s="23">
        <f>+AC187</f>
        <v>172</v>
      </c>
      <c r="AD225" s="20">
        <f t="shared" si="56"/>
        <v>10</v>
      </c>
      <c r="AE225" s="21">
        <f t="shared" si="56"/>
        <v>54</v>
      </c>
      <c r="AF225" s="21">
        <f t="shared" si="56"/>
        <v>0</v>
      </c>
      <c r="AG225" s="21">
        <f t="shared" si="56"/>
        <v>13</v>
      </c>
      <c r="AH225" s="16">
        <f t="shared" si="56"/>
        <v>0</v>
      </c>
      <c r="AI225" s="21">
        <f t="shared" si="56"/>
        <v>0</v>
      </c>
      <c r="AJ225" s="23">
        <f t="shared" si="56"/>
        <v>0</v>
      </c>
      <c r="AK225" s="23">
        <f t="shared" si="56"/>
        <v>0</v>
      </c>
      <c r="AL225" s="22">
        <f t="shared" si="56"/>
        <v>0</v>
      </c>
      <c r="AM225" s="22">
        <f t="shared" si="56"/>
        <v>0</v>
      </c>
      <c r="AN225" s="27">
        <f t="shared" si="56"/>
        <v>0</v>
      </c>
      <c r="AO225" s="22">
        <f t="shared" si="56"/>
        <v>0</v>
      </c>
      <c r="AP225" s="25">
        <f>+AP187</f>
        <v>0</v>
      </c>
      <c r="AQ225" s="25">
        <f>+AQ187</f>
        <v>0</v>
      </c>
    </row>
    <row r="226" spans="1:43" ht="15">
      <c r="A226" s="77" t="s">
        <v>8</v>
      </c>
      <c r="B226" s="20">
        <f aca="true" t="shared" si="57" ref="B226:AQ232">+B225+B188</f>
        <v>1545</v>
      </c>
      <c r="C226" s="21">
        <f t="shared" si="57"/>
        <v>1481</v>
      </c>
      <c r="D226" s="21">
        <f t="shared" si="57"/>
        <v>1910</v>
      </c>
      <c r="E226" s="21">
        <f t="shared" si="57"/>
        <v>1641</v>
      </c>
      <c r="F226" s="16">
        <f t="shared" si="57"/>
        <v>1879</v>
      </c>
      <c r="G226" s="28">
        <f t="shared" si="57"/>
        <v>2112</v>
      </c>
      <c r="H226" s="21">
        <f t="shared" si="57"/>
        <v>1592</v>
      </c>
      <c r="I226" s="21">
        <f t="shared" si="57"/>
        <v>1147</v>
      </c>
      <c r="J226" s="21">
        <f t="shared" si="57"/>
        <v>1783</v>
      </c>
      <c r="K226" s="21">
        <f t="shared" si="57"/>
        <v>1834</v>
      </c>
      <c r="L226" s="21">
        <f t="shared" si="57"/>
        <v>3819</v>
      </c>
      <c r="M226" s="21">
        <f t="shared" si="57"/>
        <v>22816</v>
      </c>
      <c r="N226" s="21">
        <f t="shared" si="57"/>
        <v>6284</v>
      </c>
      <c r="O226" s="29">
        <f t="shared" si="57"/>
        <v>4594</v>
      </c>
      <c r="P226" s="20">
        <f t="shared" si="57"/>
        <v>575</v>
      </c>
      <c r="Q226" s="21">
        <f t="shared" si="57"/>
        <v>310</v>
      </c>
      <c r="R226" s="21">
        <f t="shared" si="57"/>
        <v>242</v>
      </c>
      <c r="S226" s="21">
        <f t="shared" si="57"/>
        <v>208</v>
      </c>
      <c r="T226" s="16">
        <f t="shared" si="57"/>
        <v>239</v>
      </c>
      <c r="U226" s="21">
        <f t="shared" si="57"/>
        <v>528</v>
      </c>
      <c r="V226" s="21">
        <f t="shared" si="57"/>
        <v>202</v>
      </c>
      <c r="W226" s="21">
        <f t="shared" si="57"/>
        <v>285</v>
      </c>
      <c r="X226" s="21">
        <f t="shared" si="57"/>
        <v>271</v>
      </c>
      <c r="Y226" s="21">
        <f t="shared" si="57"/>
        <v>229</v>
      </c>
      <c r="Z226" s="21">
        <f t="shared" si="57"/>
        <v>294</v>
      </c>
      <c r="AA226" s="21">
        <f t="shared" si="57"/>
        <v>266</v>
      </c>
      <c r="AB226" s="21">
        <f t="shared" si="57"/>
        <v>296</v>
      </c>
      <c r="AC226" s="21">
        <f t="shared" si="57"/>
        <v>301</v>
      </c>
      <c r="AD226" s="20">
        <f t="shared" si="57"/>
        <v>20</v>
      </c>
      <c r="AE226" s="21">
        <f t="shared" si="57"/>
        <v>54</v>
      </c>
      <c r="AF226" s="21">
        <f t="shared" si="57"/>
        <v>0</v>
      </c>
      <c r="AG226" s="21">
        <f t="shared" si="57"/>
        <v>26</v>
      </c>
      <c r="AH226" s="16">
        <f t="shared" si="57"/>
        <v>0</v>
      </c>
      <c r="AI226" s="21">
        <f t="shared" si="57"/>
        <v>0</v>
      </c>
      <c r="AJ226" s="21">
        <f t="shared" si="57"/>
        <v>0</v>
      </c>
      <c r="AK226" s="21">
        <f t="shared" si="57"/>
        <v>159.08</v>
      </c>
      <c r="AL226" s="28">
        <f t="shared" si="57"/>
        <v>152</v>
      </c>
      <c r="AM226" s="28">
        <f t="shared" si="57"/>
        <v>0</v>
      </c>
      <c r="AN226" s="16">
        <f t="shared" si="57"/>
        <v>379</v>
      </c>
      <c r="AO226" s="28">
        <f t="shared" si="57"/>
        <v>86</v>
      </c>
      <c r="AP226" s="26">
        <f t="shared" si="57"/>
        <v>0</v>
      </c>
      <c r="AQ226" s="26">
        <f t="shared" si="57"/>
        <v>0</v>
      </c>
    </row>
    <row r="227" spans="1:43" ht="15">
      <c r="A227" s="91" t="s">
        <v>9</v>
      </c>
      <c r="B227" s="20">
        <f t="shared" si="57"/>
        <v>2258</v>
      </c>
      <c r="C227" s="21">
        <f t="shared" si="57"/>
        <v>2093</v>
      </c>
      <c r="D227" s="21">
        <f t="shared" si="57"/>
        <v>2608</v>
      </c>
      <c r="E227" s="21">
        <f t="shared" si="57"/>
        <v>2582</v>
      </c>
      <c r="F227" s="16">
        <f t="shared" si="57"/>
        <v>2885</v>
      </c>
      <c r="G227" s="28">
        <f t="shared" si="57"/>
        <v>3207</v>
      </c>
      <c r="H227" s="21">
        <f t="shared" si="57"/>
        <v>3042</v>
      </c>
      <c r="I227" s="21">
        <f t="shared" si="57"/>
        <v>1840</v>
      </c>
      <c r="J227" s="21">
        <f t="shared" si="57"/>
        <v>2897</v>
      </c>
      <c r="K227" s="21">
        <f t="shared" si="57"/>
        <v>2839</v>
      </c>
      <c r="L227" s="21">
        <f t="shared" si="57"/>
        <v>4554</v>
      </c>
      <c r="M227" s="21">
        <f t="shared" si="57"/>
        <v>27675</v>
      </c>
      <c r="N227" s="21">
        <f t="shared" si="57"/>
        <v>13883</v>
      </c>
      <c r="O227" s="29">
        <f t="shared" si="57"/>
        <v>5744</v>
      </c>
      <c r="P227" s="20">
        <f t="shared" si="57"/>
        <v>712</v>
      </c>
      <c r="Q227" s="21">
        <f t="shared" si="57"/>
        <v>449</v>
      </c>
      <c r="R227" s="21">
        <f t="shared" si="57"/>
        <v>344</v>
      </c>
      <c r="S227" s="21">
        <f t="shared" si="57"/>
        <v>334</v>
      </c>
      <c r="T227" s="16">
        <f t="shared" si="57"/>
        <v>360</v>
      </c>
      <c r="U227" s="21">
        <f t="shared" si="57"/>
        <v>813</v>
      </c>
      <c r="V227" s="21">
        <f t="shared" si="57"/>
        <v>304</v>
      </c>
      <c r="W227" s="21">
        <f t="shared" si="57"/>
        <v>408</v>
      </c>
      <c r="X227" s="21">
        <f t="shared" si="57"/>
        <v>418</v>
      </c>
      <c r="Y227" s="21">
        <f t="shared" si="57"/>
        <v>340</v>
      </c>
      <c r="Z227" s="21">
        <f t="shared" si="57"/>
        <v>443</v>
      </c>
      <c r="AA227" s="21">
        <f t="shared" si="57"/>
        <v>396</v>
      </c>
      <c r="AB227" s="21">
        <f t="shared" si="57"/>
        <v>448</v>
      </c>
      <c r="AC227" s="21">
        <f t="shared" si="57"/>
        <v>448</v>
      </c>
      <c r="AD227" s="20">
        <f t="shared" si="57"/>
        <v>32</v>
      </c>
      <c r="AE227" s="21">
        <f t="shared" si="57"/>
        <v>54</v>
      </c>
      <c r="AF227" s="21">
        <f t="shared" si="57"/>
        <v>0</v>
      </c>
      <c r="AG227" s="21">
        <f t="shared" si="57"/>
        <v>67</v>
      </c>
      <c r="AH227" s="16">
        <f t="shared" si="57"/>
        <v>0</v>
      </c>
      <c r="AI227" s="21">
        <f t="shared" si="57"/>
        <v>0</v>
      </c>
      <c r="AJ227" s="21">
        <f t="shared" si="57"/>
        <v>223</v>
      </c>
      <c r="AK227" s="21">
        <f t="shared" si="57"/>
        <v>339.43</v>
      </c>
      <c r="AL227" s="28">
        <f t="shared" si="57"/>
        <v>497</v>
      </c>
      <c r="AM227" s="28">
        <f t="shared" si="57"/>
        <v>0</v>
      </c>
      <c r="AN227" s="16">
        <f t="shared" si="57"/>
        <v>379</v>
      </c>
      <c r="AO227" s="28">
        <f t="shared" si="57"/>
        <v>326</v>
      </c>
      <c r="AP227" s="26">
        <f t="shared" si="57"/>
        <v>0</v>
      </c>
      <c r="AQ227" s="26">
        <f t="shared" si="57"/>
        <v>0</v>
      </c>
    </row>
    <row r="228" spans="1:43" ht="15">
      <c r="A228" s="91" t="s">
        <v>10</v>
      </c>
      <c r="B228" s="20">
        <f t="shared" si="57"/>
        <v>3181</v>
      </c>
      <c r="C228" s="21">
        <f t="shared" si="57"/>
        <v>2764</v>
      </c>
      <c r="D228" s="21">
        <f t="shared" si="57"/>
        <v>3470</v>
      </c>
      <c r="E228" s="21">
        <f t="shared" si="57"/>
        <v>3538</v>
      </c>
      <c r="F228" s="16">
        <f t="shared" si="57"/>
        <v>3795</v>
      </c>
      <c r="G228" s="28">
        <f t="shared" si="57"/>
        <v>4279</v>
      </c>
      <c r="H228" s="21">
        <f t="shared" si="57"/>
        <v>4044</v>
      </c>
      <c r="I228" s="21">
        <f t="shared" si="57"/>
        <v>3120</v>
      </c>
      <c r="J228" s="21">
        <f t="shared" si="57"/>
        <v>3610</v>
      </c>
      <c r="K228" s="21">
        <f t="shared" si="57"/>
        <v>3907</v>
      </c>
      <c r="L228" s="21">
        <f t="shared" si="57"/>
        <v>6790</v>
      </c>
      <c r="M228" s="21">
        <f t="shared" si="57"/>
        <v>32983</v>
      </c>
      <c r="N228" s="21">
        <f t="shared" si="57"/>
        <v>16981</v>
      </c>
      <c r="O228" s="29">
        <f t="shared" si="57"/>
        <v>8568</v>
      </c>
      <c r="P228" s="20">
        <f t="shared" si="57"/>
        <v>801</v>
      </c>
      <c r="Q228" s="21">
        <f t="shared" si="57"/>
        <v>609</v>
      </c>
      <c r="R228" s="21">
        <f t="shared" si="57"/>
        <v>451</v>
      </c>
      <c r="S228" s="21">
        <f t="shared" si="57"/>
        <v>450</v>
      </c>
      <c r="T228" s="16">
        <f t="shared" si="57"/>
        <v>532</v>
      </c>
      <c r="U228" s="21">
        <f t="shared" si="57"/>
        <v>1012</v>
      </c>
      <c r="V228" s="21">
        <f t="shared" si="57"/>
        <v>373</v>
      </c>
      <c r="W228" s="21">
        <f t="shared" si="57"/>
        <v>528</v>
      </c>
      <c r="X228" s="21">
        <f t="shared" si="57"/>
        <v>600</v>
      </c>
      <c r="Y228" s="21">
        <f t="shared" si="57"/>
        <v>460</v>
      </c>
      <c r="Z228" s="21">
        <f t="shared" si="57"/>
        <v>567</v>
      </c>
      <c r="AA228" s="21">
        <f t="shared" si="57"/>
        <v>527</v>
      </c>
      <c r="AB228" s="21">
        <f t="shared" si="57"/>
        <v>599</v>
      </c>
      <c r="AC228" s="21">
        <f t="shared" si="57"/>
        <v>570</v>
      </c>
      <c r="AD228" s="20">
        <f t="shared" si="57"/>
        <v>41</v>
      </c>
      <c r="AE228" s="21">
        <f t="shared" si="57"/>
        <v>54</v>
      </c>
      <c r="AF228" s="21">
        <f t="shared" si="57"/>
        <v>36</v>
      </c>
      <c r="AG228" s="21">
        <f t="shared" si="57"/>
        <v>77</v>
      </c>
      <c r="AH228" s="16">
        <f t="shared" si="57"/>
        <v>32</v>
      </c>
      <c r="AI228" s="21">
        <f t="shared" si="57"/>
        <v>0</v>
      </c>
      <c r="AJ228" s="21">
        <f t="shared" si="57"/>
        <v>389</v>
      </c>
      <c r="AK228" s="21">
        <f t="shared" si="57"/>
        <v>339.43</v>
      </c>
      <c r="AL228" s="28">
        <f t="shared" si="57"/>
        <v>497</v>
      </c>
      <c r="AM228" s="28">
        <f t="shared" si="57"/>
        <v>133</v>
      </c>
      <c r="AN228" s="16">
        <f t="shared" si="57"/>
        <v>429</v>
      </c>
      <c r="AO228" s="28">
        <f t="shared" si="57"/>
        <v>326</v>
      </c>
      <c r="AP228" s="26">
        <f t="shared" si="57"/>
        <v>0</v>
      </c>
      <c r="AQ228" s="26">
        <f t="shared" si="57"/>
        <v>0</v>
      </c>
    </row>
    <row r="229" spans="1:43" ht="15">
      <c r="A229" s="91" t="s">
        <v>11</v>
      </c>
      <c r="B229" s="20">
        <f t="shared" si="57"/>
        <v>3771</v>
      </c>
      <c r="C229" s="21">
        <f t="shared" si="57"/>
        <v>3379</v>
      </c>
      <c r="D229" s="21">
        <f t="shared" si="57"/>
        <v>4276</v>
      </c>
      <c r="E229" s="21">
        <f t="shared" si="57"/>
        <v>4291</v>
      </c>
      <c r="F229" s="16">
        <f t="shared" si="57"/>
        <v>4767</v>
      </c>
      <c r="G229" s="28">
        <f t="shared" si="57"/>
        <v>4941</v>
      </c>
      <c r="H229" s="21">
        <f t="shared" si="57"/>
        <v>4630</v>
      </c>
      <c r="I229" s="21">
        <f t="shared" si="57"/>
        <v>3937</v>
      </c>
      <c r="J229" s="21">
        <f t="shared" si="57"/>
        <v>4864</v>
      </c>
      <c r="K229" s="21">
        <f t="shared" si="57"/>
        <v>4498</v>
      </c>
      <c r="L229" s="21">
        <f t="shared" si="57"/>
        <v>10207</v>
      </c>
      <c r="M229" s="21">
        <f t="shared" si="57"/>
        <v>35472</v>
      </c>
      <c r="N229" s="21">
        <f t="shared" si="57"/>
        <v>19864</v>
      </c>
      <c r="O229" s="29">
        <f t="shared" si="57"/>
        <v>11378</v>
      </c>
      <c r="P229" s="20">
        <f t="shared" si="57"/>
        <v>966</v>
      </c>
      <c r="Q229" s="21">
        <f t="shared" si="57"/>
        <v>724</v>
      </c>
      <c r="R229" s="21">
        <f t="shared" si="57"/>
        <v>559</v>
      </c>
      <c r="S229" s="21">
        <f t="shared" si="57"/>
        <v>583</v>
      </c>
      <c r="T229" s="16">
        <f t="shared" si="57"/>
        <v>650</v>
      </c>
      <c r="U229" s="21">
        <f t="shared" si="57"/>
        <v>1152</v>
      </c>
      <c r="V229" s="21">
        <f t="shared" si="57"/>
        <v>424</v>
      </c>
      <c r="W229" s="21">
        <f t="shared" si="57"/>
        <v>653</v>
      </c>
      <c r="X229" s="21">
        <f t="shared" si="57"/>
        <v>723</v>
      </c>
      <c r="Y229" s="21">
        <f t="shared" si="57"/>
        <v>562</v>
      </c>
      <c r="Z229" s="21">
        <f t="shared" si="57"/>
        <v>684</v>
      </c>
      <c r="AA229" s="21">
        <f t="shared" si="57"/>
        <v>640</v>
      </c>
      <c r="AB229" s="21">
        <f t="shared" si="57"/>
        <v>773</v>
      </c>
      <c r="AC229" s="21">
        <f t="shared" si="57"/>
        <v>682</v>
      </c>
      <c r="AD229" s="20">
        <f t="shared" si="57"/>
        <v>49</v>
      </c>
      <c r="AE229" s="21">
        <f t="shared" si="57"/>
        <v>85</v>
      </c>
      <c r="AF229" s="21">
        <f t="shared" si="57"/>
        <v>168</v>
      </c>
      <c r="AG229" s="21">
        <f t="shared" si="57"/>
        <v>77</v>
      </c>
      <c r="AH229" s="16">
        <f t="shared" si="57"/>
        <v>51</v>
      </c>
      <c r="AI229" s="21">
        <f t="shared" si="57"/>
        <v>0</v>
      </c>
      <c r="AJ229" s="21">
        <f t="shared" si="57"/>
        <v>389</v>
      </c>
      <c r="AK229" s="21">
        <f t="shared" si="57"/>
        <v>347.83</v>
      </c>
      <c r="AL229" s="28">
        <f t="shared" si="57"/>
        <v>709</v>
      </c>
      <c r="AM229" s="28">
        <f t="shared" si="57"/>
        <v>133</v>
      </c>
      <c r="AN229" s="16">
        <f t="shared" si="57"/>
        <v>553</v>
      </c>
      <c r="AO229" s="28">
        <f t="shared" si="57"/>
        <v>326</v>
      </c>
      <c r="AP229" s="26">
        <f t="shared" si="57"/>
        <v>0</v>
      </c>
      <c r="AQ229" s="26">
        <f t="shared" si="57"/>
        <v>0</v>
      </c>
    </row>
    <row r="230" spans="1:43" ht="15">
      <c r="A230" s="91" t="s">
        <v>12</v>
      </c>
      <c r="B230" s="20">
        <f t="shared" si="57"/>
        <v>4263</v>
      </c>
      <c r="C230" s="21">
        <f t="shared" si="57"/>
        <v>4036</v>
      </c>
      <c r="D230" s="21">
        <f t="shared" si="57"/>
        <v>4732</v>
      </c>
      <c r="E230" s="21">
        <f t="shared" si="57"/>
        <v>5265</v>
      </c>
      <c r="F230" s="16">
        <f t="shared" si="57"/>
        <v>5793</v>
      </c>
      <c r="G230" s="28">
        <f t="shared" si="57"/>
        <v>5333</v>
      </c>
      <c r="H230" s="21">
        <f t="shared" si="57"/>
        <v>5232</v>
      </c>
      <c r="I230" s="21">
        <f t="shared" si="57"/>
        <v>4978</v>
      </c>
      <c r="J230" s="21">
        <f t="shared" si="57"/>
        <v>5625</v>
      </c>
      <c r="K230" s="21">
        <f t="shared" si="57"/>
        <v>5318</v>
      </c>
      <c r="L230" s="21">
        <f t="shared" si="57"/>
        <v>15065</v>
      </c>
      <c r="M230" s="21">
        <f t="shared" si="57"/>
        <v>37930</v>
      </c>
      <c r="N230" s="21">
        <f t="shared" si="57"/>
        <v>22982</v>
      </c>
      <c r="O230" s="29">
        <f t="shared" si="57"/>
        <v>12770</v>
      </c>
      <c r="P230" s="20">
        <f t="shared" si="57"/>
        <v>1069</v>
      </c>
      <c r="Q230" s="21">
        <f t="shared" si="57"/>
        <v>839</v>
      </c>
      <c r="R230" s="21">
        <f t="shared" si="57"/>
        <v>651</v>
      </c>
      <c r="S230" s="21">
        <f t="shared" si="57"/>
        <v>707</v>
      </c>
      <c r="T230" s="16">
        <f t="shared" si="57"/>
        <v>792</v>
      </c>
      <c r="U230" s="21">
        <f t="shared" si="57"/>
        <v>1264</v>
      </c>
      <c r="V230" s="21">
        <f t="shared" si="57"/>
        <v>518</v>
      </c>
      <c r="W230" s="21">
        <f t="shared" si="57"/>
        <v>755</v>
      </c>
      <c r="X230" s="21">
        <f t="shared" si="57"/>
        <v>831</v>
      </c>
      <c r="Y230" s="21">
        <f t="shared" si="57"/>
        <v>688</v>
      </c>
      <c r="Z230" s="21">
        <f t="shared" si="57"/>
        <v>784</v>
      </c>
      <c r="AA230" s="21">
        <f t="shared" si="57"/>
        <v>756</v>
      </c>
      <c r="AB230" s="21">
        <f t="shared" si="57"/>
        <v>888</v>
      </c>
      <c r="AC230" s="21">
        <f t="shared" si="57"/>
        <v>801</v>
      </c>
      <c r="AD230" s="20">
        <f t="shared" si="57"/>
        <v>80</v>
      </c>
      <c r="AE230" s="21">
        <f t="shared" si="57"/>
        <v>125</v>
      </c>
      <c r="AF230" s="21">
        <f t="shared" si="57"/>
        <v>168</v>
      </c>
      <c r="AG230" s="21">
        <f t="shared" si="57"/>
        <v>116.55</v>
      </c>
      <c r="AH230" s="16">
        <f t="shared" si="57"/>
        <v>51</v>
      </c>
      <c r="AI230" s="21">
        <f t="shared" si="57"/>
        <v>0</v>
      </c>
      <c r="AJ230" s="21">
        <f t="shared" si="57"/>
        <v>389</v>
      </c>
      <c r="AK230" s="21">
        <f t="shared" si="57"/>
        <v>511.92999999999995</v>
      </c>
      <c r="AL230" s="28">
        <f t="shared" si="57"/>
        <v>709</v>
      </c>
      <c r="AM230" s="28">
        <f t="shared" si="57"/>
        <v>312</v>
      </c>
      <c r="AN230" s="16">
        <f t="shared" si="57"/>
        <v>640</v>
      </c>
      <c r="AO230" s="28">
        <f t="shared" si="57"/>
        <v>326</v>
      </c>
      <c r="AP230" s="26">
        <f t="shared" si="57"/>
        <v>0</v>
      </c>
      <c r="AQ230" s="26">
        <f t="shared" si="57"/>
        <v>0</v>
      </c>
    </row>
    <row r="231" spans="1:43" ht="15">
      <c r="A231" s="91" t="s">
        <v>13</v>
      </c>
      <c r="B231" s="20">
        <f t="shared" si="57"/>
        <v>5366</v>
      </c>
      <c r="C231" s="21">
        <f t="shared" si="57"/>
        <v>5191</v>
      </c>
      <c r="D231" s="21">
        <f t="shared" si="57"/>
        <v>5720</v>
      </c>
      <c r="E231" s="21">
        <f t="shared" si="57"/>
        <v>6546</v>
      </c>
      <c r="F231" s="16">
        <f t="shared" si="57"/>
        <v>7455</v>
      </c>
      <c r="G231" s="28">
        <f t="shared" si="57"/>
        <v>6272</v>
      </c>
      <c r="H231" s="21">
        <f t="shared" si="57"/>
        <v>5909</v>
      </c>
      <c r="I231" s="21">
        <f t="shared" si="57"/>
        <v>5782</v>
      </c>
      <c r="J231" s="21">
        <f t="shared" si="57"/>
        <v>7250</v>
      </c>
      <c r="K231" s="21">
        <f t="shared" si="57"/>
        <v>6349</v>
      </c>
      <c r="L231" s="21">
        <f t="shared" si="57"/>
        <v>16428</v>
      </c>
      <c r="M231" s="21">
        <f t="shared" si="57"/>
        <v>41398</v>
      </c>
      <c r="N231" s="21">
        <f t="shared" si="57"/>
        <v>26297</v>
      </c>
      <c r="O231" s="29">
        <f t="shared" si="57"/>
        <v>15194</v>
      </c>
      <c r="P231" s="20">
        <f t="shared" si="57"/>
        <v>1186</v>
      </c>
      <c r="Q231" s="21">
        <f t="shared" si="57"/>
        <v>954</v>
      </c>
      <c r="R231" s="21">
        <f t="shared" si="57"/>
        <v>751</v>
      </c>
      <c r="S231" s="21">
        <f t="shared" si="57"/>
        <v>817</v>
      </c>
      <c r="T231" s="16">
        <f t="shared" si="57"/>
        <v>905</v>
      </c>
      <c r="U231" s="21">
        <f t="shared" si="57"/>
        <v>1387</v>
      </c>
      <c r="V231" s="21">
        <f t="shared" si="57"/>
        <v>570</v>
      </c>
      <c r="W231" s="21">
        <f t="shared" si="57"/>
        <v>849</v>
      </c>
      <c r="X231" s="21">
        <f t="shared" si="57"/>
        <v>928</v>
      </c>
      <c r="Y231" s="21">
        <f t="shared" si="57"/>
        <v>811</v>
      </c>
      <c r="Z231" s="21">
        <f t="shared" si="57"/>
        <v>880</v>
      </c>
      <c r="AA231" s="21">
        <f t="shared" si="57"/>
        <v>853</v>
      </c>
      <c r="AB231" s="21">
        <f t="shared" si="57"/>
        <v>989</v>
      </c>
      <c r="AC231" s="21">
        <f t="shared" si="57"/>
        <v>904</v>
      </c>
      <c r="AD231" s="20">
        <f t="shared" si="57"/>
        <v>80</v>
      </c>
      <c r="AE231" s="21">
        <f t="shared" si="57"/>
        <v>125</v>
      </c>
      <c r="AF231" s="21">
        <f t="shared" si="57"/>
        <v>210</v>
      </c>
      <c r="AG231" s="21">
        <f t="shared" si="57"/>
        <v>280.55</v>
      </c>
      <c r="AH231" s="16">
        <f t="shared" si="57"/>
        <v>686</v>
      </c>
      <c r="AI231" s="21">
        <f t="shared" si="57"/>
        <v>32</v>
      </c>
      <c r="AJ231" s="21">
        <f t="shared" si="57"/>
        <v>389</v>
      </c>
      <c r="AK231" s="21">
        <f t="shared" si="57"/>
        <v>524.93</v>
      </c>
      <c r="AL231" s="28">
        <f t="shared" si="57"/>
        <v>882</v>
      </c>
      <c r="AM231" s="28">
        <f t="shared" si="57"/>
        <v>312</v>
      </c>
      <c r="AN231" s="16">
        <f t="shared" si="57"/>
        <v>919</v>
      </c>
      <c r="AO231" s="28">
        <f t="shared" si="57"/>
        <v>378</v>
      </c>
      <c r="AP231" s="26">
        <f t="shared" si="57"/>
        <v>280</v>
      </c>
      <c r="AQ231" s="26">
        <f t="shared" si="57"/>
        <v>224</v>
      </c>
    </row>
    <row r="232" spans="1:43" ht="15">
      <c r="A232" s="91" t="s">
        <v>14</v>
      </c>
      <c r="B232" s="20">
        <f t="shared" si="57"/>
        <v>5947</v>
      </c>
      <c r="C232" s="21">
        <f t="shared" si="57"/>
        <v>6188</v>
      </c>
      <c r="D232" s="21">
        <f t="shared" si="57"/>
        <v>6463</v>
      </c>
      <c r="E232" s="21">
        <f aca="true" t="shared" si="58" ref="E232:AQ236">+E231+E194</f>
        <v>8147</v>
      </c>
      <c r="F232" s="16">
        <f t="shared" si="58"/>
        <v>8808</v>
      </c>
      <c r="G232" s="28">
        <f t="shared" si="58"/>
        <v>7224</v>
      </c>
      <c r="H232" s="21">
        <f t="shared" si="58"/>
        <v>6598</v>
      </c>
      <c r="I232" s="21">
        <f t="shared" si="58"/>
        <v>6792</v>
      </c>
      <c r="J232" s="21">
        <f t="shared" si="58"/>
        <v>8713</v>
      </c>
      <c r="K232" s="21">
        <f t="shared" si="58"/>
        <v>7734</v>
      </c>
      <c r="L232" s="21">
        <f t="shared" si="58"/>
        <v>19726</v>
      </c>
      <c r="M232" s="21">
        <f t="shared" si="58"/>
        <v>44193</v>
      </c>
      <c r="N232" s="21">
        <f t="shared" si="58"/>
        <v>27872</v>
      </c>
      <c r="O232" s="29">
        <f t="shared" si="58"/>
        <v>17246</v>
      </c>
      <c r="P232" s="20">
        <f t="shared" si="58"/>
        <v>1298</v>
      </c>
      <c r="Q232" s="21">
        <f t="shared" si="58"/>
        <v>1064</v>
      </c>
      <c r="R232" s="21">
        <f t="shared" si="58"/>
        <v>858</v>
      </c>
      <c r="S232" s="21">
        <f t="shared" si="58"/>
        <v>930</v>
      </c>
      <c r="T232" s="16">
        <f t="shared" si="58"/>
        <v>1035</v>
      </c>
      <c r="U232" s="21">
        <f t="shared" si="58"/>
        <v>1501</v>
      </c>
      <c r="V232" s="21">
        <f t="shared" si="58"/>
        <v>612</v>
      </c>
      <c r="W232" s="21">
        <f t="shared" si="58"/>
        <v>935</v>
      </c>
      <c r="X232" s="21">
        <f t="shared" si="58"/>
        <v>1016</v>
      </c>
      <c r="Y232" s="21">
        <f t="shared" si="58"/>
        <v>928</v>
      </c>
      <c r="Z232" s="21">
        <f t="shared" si="58"/>
        <v>977</v>
      </c>
      <c r="AA232" s="21">
        <f t="shared" si="58"/>
        <v>992</v>
      </c>
      <c r="AB232" s="21">
        <f t="shared" si="58"/>
        <v>1140</v>
      </c>
      <c r="AC232" s="21">
        <f t="shared" si="58"/>
        <v>1026</v>
      </c>
      <c r="AD232" s="20">
        <f t="shared" si="58"/>
        <v>96</v>
      </c>
      <c r="AE232" s="21">
        <f t="shared" si="58"/>
        <v>125</v>
      </c>
      <c r="AF232" s="21">
        <f t="shared" si="58"/>
        <v>210</v>
      </c>
      <c r="AG232" s="21">
        <f t="shared" si="58"/>
        <v>523.55</v>
      </c>
      <c r="AH232" s="16">
        <f t="shared" si="58"/>
        <v>1019</v>
      </c>
      <c r="AI232" s="21">
        <f t="shared" si="58"/>
        <v>166</v>
      </c>
      <c r="AJ232" s="21">
        <f t="shared" si="58"/>
        <v>419</v>
      </c>
      <c r="AK232" s="21">
        <f t="shared" si="58"/>
        <v>578.93</v>
      </c>
      <c r="AL232" s="28">
        <f t="shared" si="58"/>
        <v>882</v>
      </c>
      <c r="AM232" s="28">
        <f t="shared" si="58"/>
        <v>809</v>
      </c>
      <c r="AN232" s="16">
        <f t="shared" si="58"/>
        <v>1262</v>
      </c>
      <c r="AO232" s="28">
        <f t="shared" si="58"/>
        <v>597</v>
      </c>
      <c r="AP232" s="26">
        <f t="shared" si="58"/>
        <v>569</v>
      </c>
      <c r="AQ232" s="26">
        <f t="shared" si="58"/>
        <v>224</v>
      </c>
    </row>
    <row r="233" spans="1:43" ht="15">
      <c r="A233" s="91" t="s">
        <v>15</v>
      </c>
      <c r="B233" s="20">
        <f aca="true" t="shared" si="59" ref="B233:D236">+B232+B195</f>
        <v>6580</v>
      </c>
      <c r="C233" s="21">
        <f t="shared" si="59"/>
        <v>7197</v>
      </c>
      <c r="D233" s="21">
        <f t="shared" si="59"/>
        <v>7443</v>
      </c>
      <c r="E233" s="21">
        <f t="shared" si="58"/>
        <v>9720</v>
      </c>
      <c r="F233" s="16">
        <f t="shared" si="58"/>
        <v>10708</v>
      </c>
      <c r="G233" s="28">
        <f t="shared" si="58"/>
        <v>8233</v>
      </c>
      <c r="H233" s="21">
        <f t="shared" si="58"/>
        <v>7350</v>
      </c>
      <c r="I233" s="21">
        <f t="shared" si="58"/>
        <v>7809</v>
      </c>
      <c r="J233" s="21">
        <f t="shared" si="58"/>
        <v>10239</v>
      </c>
      <c r="K233" s="21">
        <f t="shared" si="58"/>
        <v>8890</v>
      </c>
      <c r="L233" s="21">
        <f t="shared" si="58"/>
        <v>22742</v>
      </c>
      <c r="M233" s="21">
        <f t="shared" si="58"/>
        <v>50834</v>
      </c>
      <c r="N233" s="21">
        <f t="shared" si="58"/>
        <v>29602</v>
      </c>
      <c r="O233" s="29">
        <f t="shared" si="58"/>
        <v>19430</v>
      </c>
      <c r="P233" s="20">
        <f t="shared" si="58"/>
        <v>1408</v>
      </c>
      <c r="Q233" s="21">
        <f t="shared" si="58"/>
        <v>1187</v>
      </c>
      <c r="R233" s="21">
        <f t="shared" si="58"/>
        <v>971</v>
      </c>
      <c r="S233" s="21">
        <f t="shared" si="58"/>
        <v>1046</v>
      </c>
      <c r="T233" s="16">
        <f t="shared" si="58"/>
        <v>1222</v>
      </c>
      <c r="U233" s="21">
        <f t="shared" si="58"/>
        <v>1631</v>
      </c>
      <c r="V233" s="21">
        <f t="shared" si="58"/>
        <v>685</v>
      </c>
      <c r="W233" s="21">
        <f t="shared" si="58"/>
        <v>1032</v>
      </c>
      <c r="X233" s="21">
        <f t="shared" si="58"/>
        <v>1116</v>
      </c>
      <c r="Y233" s="21">
        <f t="shared" si="58"/>
        <v>1054</v>
      </c>
      <c r="Z233" s="21">
        <f t="shared" si="58"/>
        <v>1074</v>
      </c>
      <c r="AA233" s="21">
        <f t="shared" si="58"/>
        <v>1124</v>
      </c>
      <c r="AB233" s="21">
        <f t="shared" si="58"/>
        <v>1247</v>
      </c>
      <c r="AC233" s="21">
        <f t="shared" si="58"/>
        <v>1169</v>
      </c>
      <c r="AD233" s="20">
        <f t="shared" si="58"/>
        <v>110</v>
      </c>
      <c r="AE233" s="21">
        <f t="shared" si="58"/>
        <v>169</v>
      </c>
      <c r="AF233" s="21">
        <f t="shared" si="58"/>
        <v>257.15</v>
      </c>
      <c r="AG233" s="21">
        <f t="shared" si="58"/>
        <v>1091.55</v>
      </c>
      <c r="AH233" s="16">
        <f t="shared" si="58"/>
        <v>1019</v>
      </c>
      <c r="AI233" s="21">
        <f t="shared" si="58"/>
        <v>247</v>
      </c>
      <c r="AJ233" s="21">
        <f t="shared" si="58"/>
        <v>419</v>
      </c>
      <c r="AK233" s="21">
        <f t="shared" si="58"/>
        <v>578.93</v>
      </c>
      <c r="AL233" s="28">
        <f t="shared" si="58"/>
        <v>1517</v>
      </c>
      <c r="AM233" s="28">
        <f t="shared" si="58"/>
        <v>1666</v>
      </c>
      <c r="AN233" s="16">
        <f t="shared" si="58"/>
        <v>1287</v>
      </c>
      <c r="AO233" s="28">
        <f t="shared" si="58"/>
        <v>597</v>
      </c>
      <c r="AP233" s="26">
        <f t="shared" si="58"/>
        <v>613</v>
      </c>
      <c r="AQ233" s="26">
        <f t="shared" si="58"/>
        <v>224</v>
      </c>
    </row>
    <row r="234" spans="1:43" ht="15">
      <c r="A234" s="91" t="s">
        <v>16</v>
      </c>
      <c r="B234" s="20">
        <f t="shared" si="59"/>
        <v>7084</v>
      </c>
      <c r="C234" s="21">
        <f t="shared" si="59"/>
        <v>7982</v>
      </c>
      <c r="D234" s="21">
        <f t="shared" si="59"/>
        <v>8409</v>
      </c>
      <c r="E234" s="21">
        <f t="shared" si="58"/>
        <v>11003</v>
      </c>
      <c r="F234" s="16">
        <f t="shared" si="58"/>
        <v>11424</v>
      </c>
      <c r="G234" s="28">
        <f t="shared" si="58"/>
        <v>9077</v>
      </c>
      <c r="H234" s="21">
        <f t="shared" si="58"/>
        <v>8562</v>
      </c>
      <c r="I234" s="21">
        <f t="shared" si="58"/>
        <v>8580</v>
      </c>
      <c r="J234" s="21">
        <f t="shared" si="58"/>
        <v>11255</v>
      </c>
      <c r="K234" s="21">
        <f t="shared" si="58"/>
        <v>10403</v>
      </c>
      <c r="L234" s="21">
        <f t="shared" si="58"/>
        <v>26813</v>
      </c>
      <c r="M234" s="21">
        <f t="shared" si="58"/>
        <v>57347</v>
      </c>
      <c r="N234" s="21">
        <f t="shared" si="58"/>
        <v>31066</v>
      </c>
      <c r="O234" s="29">
        <f t="shared" si="58"/>
        <v>24323</v>
      </c>
      <c r="P234" s="20">
        <f t="shared" si="58"/>
        <v>1528</v>
      </c>
      <c r="Q234" s="21">
        <f t="shared" si="58"/>
        <v>1317</v>
      </c>
      <c r="R234" s="21">
        <f t="shared" si="58"/>
        <v>1085</v>
      </c>
      <c r="S234" s="21">
        <f t="shared" si="58"/>
        <v>1201</v>
      </c>
      <c r="T234" s="16">
        <f t="shared" si="58"/>
        <v>1508</v>
      </c>
      <c r="U234" s="21">
        <f t="shared" si="58"/>
        <v>1738</v>
      </c>
      <c r="V234" s="21">
        <f t="shared" si="58"/>
        <v>769</v>
      </c>
      <c r="W234" s="21">
        <f t="shared" si="58"/>
        <v>1139</v>
      </c>
      <c r="X234" s="21">
        <f t="shared" si="58"/>
        <v>1209</v>
      </c>
      <c r="Y234" s="21">
        <f t="shared" si="58"/>
        <v>1175</v>
      </c>
      <c r="Z234" s="21">
        <f t="shared" si="58"/>
        <v>1142</v>
      </c>
      <c r="AA234" s="21">
        <f t="shared" si="58"/>
        <v>1262</v>
      </c>
      <c r="AB234" s="21">
        <f t="shared" si="58"/>
        <v>1355</v>
      </c>
      <c r="AC234" s="21">
        <f t="shared" si="58"/>
        <v>1301</v>
      </c>
      <c r="AD234" s="20">
        <f t="shared" si="58"/>
        <v>115</v>
      </c>
      <c r="AE234" s="21">
        <f t="shared" si="58"/>
        <v>169</v>
      </c>
      <c r="AF234" s="21">
        <f t="shared" si="58"/>
        <v>257.15</v>
      </c>
      <c r="AG234" s="21">
        <f t="shared" si="58"/>
        <v>1091.55</v>
      </c>
      <c r="AH234" s="16">
        <f t="shared" si="58"/>
        <v>1019</v>
      </c>
      <c r="AI234" s="21">
        <f t="shared" si="58"/>
        <v>257</v>
      </c>
      <c r="AJ234" s="21">
        <f t="shared" si="58"/>
        <v>509</v>
      </c>
      <c r="AK234" s="21">
        <f t="shared" si="58"/>
        <v>643.93</v>
      </c>
      <c r="AL234" s="28">
        <f t="shared" si="58"/>
        <v>1836</v>
      </c>
      <c r="AM234" s="28">
        <f t="shared" si="58"/>
        <v>1776</v>
      </c>
      <c r="AN234" s="16">
        <f t="shared" si="58"/>
        <v>1287</v>
      </c>
      <c r="AO234" s="28">
        <f t="shared" si="58"/>
        <v>597</v>
      </c>
      <c r="AP234" s="26">
        <f t="shared" si="58"/>
        <v>613</v>
      </c>
      <c r="AQ234" s="26">
        <f t="shared" si="58"/>
        <v>224</v>
      </c>
    </row>
    <row r="235" spans="1:43" ht="15">
      <c r="A235" s="91" t="s">
        <v>17</v>
      </c>
      <c r="B235" s="20">
        <f t="shared" si="59"/>
        <v>7595</v>
      </c>
      <c r="C235" s="21">
        <f t="shared" si="59"/>
        <v>8684</v>
      </c>
      <c r="D235" s="21">
        <f t="shared" si="59"/>
        <v>9112</v>
      </c>
      <c r="E235" s="21">
        <f t="shared" si="58"/>
        <v>12167</v>
      </c>
      <c r="F235" s="16">
        <f t="shared" si="58"/>
        <v>12367</v>
      </c>
      <c r="G235" s="28">
        <f t="shared" si="58"/>
        <v>9906</v>
      </c>
      <c r="H235" s="21">
        <f t="shared" si="58"/>
        <v>9011</v>
      </c>
      <c r="I235" s="21">
        <f t="shared" si="58"/>
        <v>9361</v>
      </c>
      <c r="J235" s="21">
        <f t="shared" si="58"/>
        <v>12116</v>
      </c>
      <c r="K235" s="21">
        <f t="shared" si="58"/>
        <v>11192</v>
      </c>
      <c r="L235" s="21">
        <f t="shared" si="58"/>
        <v>29519</v>
      </c>
      <c r="M235" s="21">
        <f t="shared" si="58"/>
        <v>61175</v>
      </c>
      <c r="N235" s="21">
        <f t="shared" si="58"/>
        <v>33980</v>
      </c>
      <c r="O235" s="29">
        <f t="shared" si="58"/>
        <v>29094</v>
      </c>
      <c r="P235" s="20">
        <f t="shared" si="58"/>
        <v>1680</v>
      </c>
      <c r="Q235" s="21">
        <f t="shared" si="58"/>
        <v>1445</v>
      </c>
      <c r="R235" s="21">
        <f t="shared" si="58"/>
        <v>1195</v>
      </c>
      <c r="S235" s="21">
        <f t="shared" si="58"/>
        <v>1325</v>
      </c>
      <c r="T235" s="16">
        <f t="shared" si="58"/>
        <v>1772</v>
      </c>
      <c r="U235" s="21">
        <f t="shared" si="58"/>
        <v>1855</v>
      </c>
      <c r="V235" s="21">
        <f t="shared" si="58"/>
        <v>893</v>
      </c>
      <c r="W235" s="21">
        <f t="shared" si="58"/>
        <v>1235</v>
      </c>
      <c r="X235" s="21">
        <f t="shared" si="58"/>
        <v>1343</v>
      </c>
      <c r="Y235" s="21">
        <f t="shared" si="58"/>
        <v>1298</v>
      </c>
      <c r="Z235" s="21">
        <f t="shared" si="58"/>
        <v>1265</v>
      </c>
      <c r="AA235" s="21">
        <f t="shared" si="58"/>
        <v>1385</v>
      </c>
      <c r="AB235" s="21">
        <f t="shared" si="58"/>
        <v>1463</v>
      </c>
      <c r="AC235" s="21">
        <f t="shared" si="58"/>
        <v>1430</v>
      </c>
      <c r="AD235" s="20">
        <f t="shared" si="58"/>
        <v>134</v>
      </c>
      <c r="AE235" s="21">
        <f t="shared" si="58"/>
        <v>169</v>
      </c>
      <c r="AF235" s="21">
        <f t="shared" si="58"/>
        <v>257.15</v>
      </c>
      <c r="AG235" s="21">
        <f t="shared" si="58"/>
        <v>1174.55</v>
      </c>
      <c r="AH235" s="16">
        <f t="shared" si="58"/>
        <v>1019</v>
      </c>
      <c r="AI235" s="21">
        <f t="shared" si="58"/>
        <v>257</v>
      </c>
      <c r="AJ235" s="21">
        <f t="shared" si="58"/>
        <v>509</v>
      </c>
      <c r="AK235" s="21">
        <f t="shared" si="58"/>
        <v>643.93</v>
      </c>
      <c r="AL235" s="28">
        <f t="shared" si="58"/>
        <v>1836</v>
      </c>
      <c r="AM235" s="28">
        <f t="shared" si="58"/>
        <v>1776</v>
      </c>
      <c r="AN235" s="16">
        <f t="shared" si="58"/>
        <v>1347</v>
      </c>
      <c r="AO235" s="28">
        <f t="shared" si="58"/>
        <v>597</v>
      </c>
      <c r="AP235" s="26">
        <f t="shared" si="58"/>
        <v>613</v>
      </c>
      <c r="AQ235" s="26">
        <f t="shared" si="58"/>
        <v>224</v>
      </c>
    </row>
    <row r="236" spans="1:43" ht="15.75" thickBot="1">
      <c r="A236" s="101" t="s">
        <v>18</v>
      </c>
      <c r="B236" s="43">
        <f t="shared" si="59"/>
        <v>8353</v>
      </c>
      <c r="C236" s="44">
        <f t="shared" si="59"/>
        <v>9520</v>
      </c>
      <c r="D236" s="44">
        <f t="shared" si="59"/>
        <v>9999</v>
      </c>
      <c r="E236" s="44">
        <f t="shared" si="58"/>
        <v>13055</v>
      </c>
      <c r="F236" s="45">
        <f t="shared" si="58"/>
        <v>13218</v>
      </c>
      <c r="G236" s="46">
        <f t="shared" si="58"/>
        <v>10362</v>
      </c>
      <c r="H236" s="44">
        <f t="shared" si="58"/>
        <v>9838</v>
      </c>
      <c r="I236" s="44">
        <f t="shared" si="58"/>
        <v>10503</v>
      </c>
      <c r="J236" s="44">
        <f t="shared" si="58"/>
        <v>12960</v>
      </c>
      <c r="K236" s="44">
        <f t="shared" si="58"/>
        <v>11908</v>
      </c>
      <c r="L236" s="44">
        <f t="shared" si="58"/>
        <v>53371</v>
      </c>
      <c r="M236" s="44">
        <f t="shared" si="58"/>
        <v>67058</v>
      </c>
      <c r="N236" s="44">
        <f t="shared" si="58"/>
        <v>35897</v>
      </c>
      <c r="O236" s="48">
        <f t="shared" si="58"/>
        <v>36225</v>
      </c>
      <c r="P236" s="43">
        <f t="shared" si="58"/>
        <v>1756</v>
      </c>
      <c r="Q236" s="44">
        <f t="shared" si="58"/>
        <v>1566</v>
      </c>
      <c r="R236" s="44">
        <f t="shared" si="58"/>
        <v>1312</v>
      </c>
      <c r="S236" s="44">
        <f t="shared" si="58"/>
        <v>1446</v>
      </c>
      <c r="T236" s="45">
        <f t="shared" si="58"/>
        <v>2122</v>
      </c>
      <c r="U236" s="44">
        <f t="shared" si="58"/>
        <v>1974</v>
      </c>
      <c r="V236" s="44">
        <f t="shared" si="58"/>
        <v>1015</v>
      </c>
      <c r="W236" s="44">
        <f t="shared" si="58"/>
        <v>1371</v>
      </c>
      <c r="X236" s="44">
        <f t="shared" si="58"/>
        <v>1458</v>
      </c>
      <c r="Y236" s="44">
        <f t="shared" si="58"/>
        <v>1425</v>
      </c>
      <c r="Z236" s="44">
        <f t="shared" si="58"/>
        <v>1403</v>
      </c>
      <c r="AA236" s="44">
        <f t="shared" si="58"/>
        <v>1531</v>
      </c>
      <c r="AB236" s="44">
        <f t="shared" si="58"/>
        <v>1615</v>
      </c>
      <c r="AC236" s="44">
        <f t="shared" si="58"/>
        <v>1548</v>
      </c>
      <c r="AD236" s="43">
        <f t="shared" si="58"/>
        <v>148</v>
      </c>
      <c r="AE236" s="44">
        <f t="shared" si="58"/>
        <v>169</v>
      </c>
      <c r="AF236" s="44">
        <f t="shared" si="58"/>
        <v>257.15</v>
      </c>
      <c r="AG236" s="44">
        <f t="shared" si="58"/>
        <v>1174.55</v>
      </c>
      <c r="AH236" s="45">
        <f t="shared" si="58"/>
        <v>1019</v>
      </c>
      <c r="AI236" s="44">
        <f t="shared" si="58"/>
        <v>257</v>
      </c>
      <c r="AJ236" s="44">
        <f t="shared" si="58"/>
        <v>509</v>
      </c>
      <c r="AK236" s="44">
        <f t="shared" si="58"/>
        <v>643.93</v>
      </c>
      <c r="AL236" s="46">
        <f t="shared" si="58"/>
        <v>1836</v>
      </c>
      <c r="AM236" s="46">
        <f t="shared" si="58"/>
        <v>1877</v>
      </c>
      <c r="AN236" s="45">
        <f t="shared" si="58"/>
        <v>1347</v>
      </c>
      <c r="AO236" s="46">
        <f t="shared" si="58"/>
        <v>597</v>
      </c>
      <c r="AP236" s="47">
        <f t="shared" si="58"/>
        <v>613</v>
      </c>
      <c r="AQ236" s="47">
        <f t="shared" si="58"/>
        <v>224</v>
      </c>
    </row>
    <row r="237" ht="15">
      <c r="AQ237" s="94"/>
    </row>
    <row r="249" ht="14.25">
      <c r="C249" s="4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Alvarez</dc:creator>
  <cp:keywords/>
  <dc:description/>
  <cp:lastModifiedBy>Francisco Alvarez</cp:lastModifiedBy>
  <dcterms:created xsi:type="dcterms:W3CDTF">2014-01-30T22:41:34Z</dcterms:created>
  <dcterms:modified xsi:type="dcterms:W3CDTF">2018-01-26T23:16:15Z</dcterms:modified>
  <cp:category/>
  <cp:version/>
  <cp:contentType/>
  <cp:contentStatus/>
</cp:coreProperties>
</file>